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0\Documents\Documents\Documents\Financije\Financijski planovi\"/>
    </mc:Choice>
  </mc:AlternateContent>
  <bookViews>
    <workbookView xWindow="0" yWindow="120" windowWidth="12120" windowHeight="9120"/>
  </bookViews>
  <sheets>
    <sheet name="Projekcija 2017.-2019." sheetId="1" r:id="rId1"/>
  </sheets>
  <definedNames>
    <definedName name="_xlnm.Print_Area" localSheetId="0">'Projekcija 2017.-2019.'!$A$1:$H$87</definedName>
  </definedNames>
  <calcPr calcId="152511"/>
</workbook>
</file>

<file path=xl/calcChain.xml><?xml version="1.0" encoding="utf-8"?>
<calcChain xmlns="http://schemas.openxmlformats.org/spreadsheetml/2006/main">
  <c r="G8" i="1" l="1"/>
  <c r="H8" i="1"/>
  <c r="G14" i="1"/>
  <c r="G11" i="1" s="1"/>
  <c r="H14" i="1"/>
  <c r="H11" i="1" s="1"/>
  <c r="G17" i="1"/>
  <c r="H17" i="1"/>
  <c r="G26" i="1"/>
  <c r="H26" i="1"/>
  <c r="G32" i="1"/>
  <c r="H32" i="1"/>
  <c r="G37" i="1"/>
  <c r="H37" i="1"/>
  <c r="G41" i="1"/>
  <c r="H41" i="1"/>
  <c r="G45" i="1"/>
  <c r="H45" i="1"/>
  <c r="G49" i="1"/>
  <c r="G47" i="1" s="1"/>
  <c r="H49" i="1"/>
  <c r="H47" i="1" s="1"/>
  <c r="G51" i="1"/>
  <c r="H51" i="1"/>
  <c r="G57" i="1"/>
  <c r="G56" i="1" s="1"/>
  <c r="H57" i="1"/>
  <c r="H56" i="1" s="1"/>
  <c r="F57" i="1"/>
  <c r="F56" i="1" s="1"/>
  <c r="F51" i="1"/>
  <c r="F49" i="1"/>
  <c r="F47" i="1"/>
  <c r="F45" i="1"/>
  <c r="F41" i="1"/>
  <c r="F37" i="1"/>
  <c r="F24" i="1" s="1"/>
  <c r="F32" i="1"/>
  <c r="F26" i="1"/>
  <c r="F17" i="1"/>
  <c r="F14" i="1"/>
  <c r="F11" i="1" s="1"/>
  <c r="F8" i="1"/>
  <c r="H24" i="1" l="1"/>
  <c r="G24" i="1"/>
  <c r="H7" i="1"/>
  <c r="H6" i="1" s="1"/>
  <c r="G7" i="1"/>
  <c r="G6" i="1" s="1"/>
  <c r="F7" i="1"/>
  <c r="F6" i="1" s="1"/>
  <c r="H61" i="1" l="1"/>
  <c r="G61" i="1"/>
  <c r="F61" i="1"/>
  <c r="G85" i="1" l="1"/>
  <c r="H85" i="1"/>
  <c r="F85" i="1"/>
  <c r="F79" i="1"/>
  <c r="F84" i="1" s="1"/>
  <c r="G79" i="1"/>
  <c r="G84" i="1" s="1"/>
  <c r="H79" i="1"/>
  <c r="H84" i="1" s="1"/>
  <c r="H75" i="1"/>
  <c r="H76" i="1"/>
  <c r="F75" i="1"/>
  <c r="F76" i="1"/>
  <c r="G75" i="1"/>
  <c r="G76" i="1"/>
  <c r="G80" i="1" l="1"/>
  <c r="H80" i="1"/>
  <c r="F80" i="1"/>
  <c r="H74" i="1" l="1"/>
  <c r="H77" i="1" s="1"/>
  <c r="F78" i="1"/>
  <c r="F74" i="1"/>
  <c r="F77" i="1" s="1"/>
  <c r="G74" i="1"/>
  <c r="G77" i="1" s="1"/>
  <c r="G78" i="1"/>
  <c r="H78" i="1" l="1"/>
  <c r="H82" i="1" s="1"/>
  <c r="F83" i="1"/>
  <c r="F86" i="1" s="1"/>
  <c r="F82" i="1"/>
  <c r="G83" i="1"/>
  <c r="G86" i="1" s="1"/>
  <c r="G82" i="1"/>
  <c r="H83" i="1" l="1"/>
  <c r="H86" i="1" s="1"/>
  <c r="H87" i="1" s="1"/>
  <c r="G87" i="1"/>
  <c r="F87" i="1"/>
</calcChain>
</file>

<file path=xl/sharedStrings.xml><?xml version="1.0" encoding="utf-8"?>
<sst xmlns="http://schemas.openxmlformats.org/spreadsheetml/2006/main" count="156" uniqueCount="147">
  <si>
    <t>9.</t>
  </si>
  <si>
    <t>Materijalni rashodi</t>
  </si>
  <si>
    <t>10.</t>
  </si>
  <si>
    <t>Naknade troškova zaposlenima</t>
  </si>
  <si>
    <t>11.</t>
  </si>
  <si>
    <t>Službena putovanja</t>
  </si>
  <si>
    <t>13.</t>
  </si>
  <si>
    <t>Stručno usavršavanje zaposlenika</t>
  </si>
  <si>
    <t>14.</t>
  </si>
  <si>
    <t>Rashodi za materijal i energiju</t>
  </si>
  <si>
    <t>15.</t>
  </si>
  <si>
    <t>Uredski materijal i ostali materijalni rashodi</t>
  </si>
  <si>
    <t>16.</t>
  </si>
  <si>
    <t>Materijal i sirovine</t>
  </si>
  <si>
    <t>17.</t>
  </si>
  <si>
    <t>Energija</t>
  </si>
  <si>
    <t>18.</t>
  </si>
  <si>
    <t>Materijal i dijelovi za tekuće i investicijsko održavanje</t>
  </si>
  <si>
    <t>19.</t>
  </si>
  <si>
    <t>20.</t>
  </si>
  <si>
    <t>Materijal i dijelovi za tekuće i investicijsko održavanje postrojenja i opreme</t>
  </si>
  <si>
    <t>21.</t>
  </si>
  <si>
    <t xml:space="preserve">Materijal i dijelovi za tekuće i investicijsko održavanje prijevoznih sredstava </t>
  </si>
  <si>
    <t>22.</t>
  </si>
  <si>
    <t>Ostali materijal i dijelovi za tekuće i invest. održavanje</t>
  </si>
  <si>
    <t>23.</t>
  </si>
  <si>
    <t>Sitni inventar i auto gume</t>
  </si>
  <si>
    <t>24.</t>
  </si>
  <si>
    <t>Rashodi za usluge</t>
  </si>
  <si>
    <t>25.</t>
  </si>
  <si>
    <t>Usluge telefona, pošte i prijevoza</t>
  </si>
  <si>
    <t>26.</t>
  </si>
  <si>
    <t>Usluge tekućeg i investicijskog održavanja</t>
  </si>
  <si>
    <t>27.</t>
  </si>
  <si>
    <t>Usluge tekućeg i investicijskog održavanja građevinskih objekata</t>
  </si>
  <si>
    <t>28.</t>
  </si>
  <si>
    <t>Usluge tekućeg i investicijskog održavanja postrojenja i opreme</t>
  </si>
  <si>
    <t>29.</t>
  </si>
  <si>
    <t>Usluge tekućeg i investicijskog održavanja prijevoznih sredstava</t>
  </si>
  <si>
    <t>30.</t>
  </si>
  <si>
    <t>31.</t>
  </si>
  <si>
    <t>Usluge promidžbe i informiranja</t>
  </si>
  <si>
    <t>32.</t>
  </si>
  <si>
    <t>Komunalne usluge</t>
  </si>
  <si>
    <t>33.</t>
  </si>
  <si>
    <t>Opskrba vodom</t>
  </si>
  <si>
    <t>34.</t>
  </si>
  <si>
    <t>Iznošenje i odvoz smeća</t>
  </si>
  <si>
    <t>35.</t>
  </si>
  <si>
    <t>Deratizacija i dezinsekcija</t>
  </si>
  <si>
    <t>36.</t>
  </si>
  <si>
    <t>Dimnjačarske i ekološke uslige</t>
  </si>
  <si>
    <t>40.</t>
  </si>
  <si>
    <t>Zakupnine i najamnine</t>
  </si>
  <si>
    <t>41.</t>
  </si>
  <si>
    <t>Najamnine za građevinske objekte</t>
  </si>
  <si>
    <t>42.</t>
  </si>
  <si>
    <t>43.</t>
  </si>
  <si>
    <t>Ostale najamnine i zakupnine (prijevoz učenika)</t>
  </si>
  <si>
    <t>44.</t>
  </si>
  <si>
    <t>Zdravstvene i veterinarske usluge</t>
  </si>
  <si>
    <t>45.</t>
  </si>
  <si>
    <t>Obvezni i preventivni zdravstveni pregledi radnika</t>
  </si>
  <si>
    <t>46.</t>
  </si>
  <si>
    <t>47.</t>
  </si>
  <si>
    <t>Računalne usluge</t>
  </si>
  <si>
    <t>48.</t>
  </si>
  <si>
    <t xml:space="preserve">Ostale usluge  </t>
  </si>
  <si>
    <t>53.</t>
  </si>
  <si>
    <t>Ostale nespomenute usluge</t>
  </si>
  <si>
    <t>54.</t>
  </si>
  <si>
    <t>Ostali nespomenuti rashodi poslovanja</t>
  </si>
  <si>
    <t>55.</t>
  </si>
  <si>
    <t>Naknade za rad predstavničkih i izvršnih tijela</t>
  </si>
  <si>
    <t>Premije osiguranja</t>
  </si>
  <si>
    <t>Premije osiguranja ostale imovine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</si>
  <si>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</si>
  <si>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</si>
  <si>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</si>
  <si>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</si>
  <si>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</si>
  <si>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</si>
  <si>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Naknade građanima i kućanstvima iz proračuna</t>
  </si>
  <si>
    <t>Električna energija</t>
  </si>
  <si>
    <t>Lož-ulje</t>
  </si>
  <si>
    <t>OŠ "IVAN G. KOVAČIĆ" LIŠANE O.</t>
  </si>
  <si>
    <t>RAZDJEL 32 I 34</t>
  </si>
  <si>
    <t>POZ</t>
  </si>
  <si>
    <t>Ostale najamnine i zakupnine (prijevoz učenika TERENSKA NASTAVA)</t>
  </si>
  <si>
    <t>1.</t>
  </si>
  <si>
    <t>2.</t>
  </si>
  <si>
    <t>3.</t>
  </si>
  <si>
    <t>5.</t>
  </si>
  <si>
    <t>6.</t>
  </si>
  <si>
    <t>4.</t>
  </si>
  <si>
    <t>Mater. i dijel. za tek. i invest. održ. građ. objek.</t>
  </si>
  <si>
    <t>Intelektualne i osobne usluge</t>
  </si>
  <si>
    <t>7.</t>
  </si>
  <si>
    <t>8.</t>
  </si>
  <si>
    <t>12.</t>
  </si>
  <si>
    <t>37.</t>
  </si>
  <si>
    <t>38.</t>
  </si>
  <si>
    <t>39.</t>
  </si>
  <si>
    <t>49.</t>
  </si>
  <si>
    <t>50.</t>
  </si>
  <si>
    <t>51.</t>
  </si>
  <si>
    <t>52.</t>
  </si>
  <si>
    <t>56.</t>
  </si>
  <si>
    <t>Programi u prosvjeti</t>
  </si>
  <si>
    <t>SVEUKUPNO</t>
  </si>
  <si>
    <t>RAZDJEL</t>
  </si>
  <si>
    <t>PROGRAMI U PROSVJETI</t>
  </si>
  <si>
    <t>FINANCIJSKI RASHODI</t>
  </si>
  <si>
    <t>MATERIJALNI RASHODI</t>
  </si>
  <si>
    <t>57.</t>
  </si>
  <si>
    <t>58.</t>
  </si>
  <si>
    <t>59.</t>
  </si>
  <si>
    <t>Stručni tim</t>
  </si>
  <si>
    <t>Nastavna sredstva</t>
  </si>
  <si>
    <t>Škola plivanja</t>
  </si>
  <si>
    <t>60.</t>
  </si>
  <si>
    <t>Službena, radna i zaštitna odjeća i obuća</t>
  </si>
  <si>
    <t>61.</t>
  </si>
  <si>
    <t>Pristojbe i naknade</t>
  </si>
  <si>
    <t>MATERIJALNI RASHODI (ŽUP.)</t>
  </si>
  <si>
    <t>INVESTICIJ. ULAGANJA</t>
  </si>
  <si>
    <t>RAZLIKA (PRIHODI - RASHODI)</t>
  </si>
  <si>
    <t>NAKNADE ZAPOSLENIMA (MZOS)</t>
  </si>
  <si>
    <t>PRIHODI ZA</t>
  </si>
  <si>
    <t>MATERIJALNE RASHODE (ŽUP.)</t>
  </si>
  <si>
    <t>2017.</t>
  </si>
  <si>
    <t>62.</t>
  </si>
  <si>
    <t>63.</t>
  </si>
  <si>
    <t>64.</t>
  </si>
  <si>
    <t>65.</t>
  </si>
  <si>
    <t>Kreativna grupa</t>
  </si>
  <si>
    <t>Programi tradicijske baštine</t>
  </si>
  <si>
    <t>Školski list i školska knjižnica</t>
  </si>
  <si>
    <t>Eko grupa</t>
  </si>
  <si>
    <t>Školski športski klub</t>
  </si>
  <si>
    <t>Škola u prirodi</t>
  </si>
  <si>
    <t>Vodoopskrba</t>
  </si>
  <si>
    <t>Dogradnja dviju učionica</t>
  </si>
  <si>
    <t>U Lišanima Ostrovičkim, 28. 09. 2016. godine</t>
  </si>
  <si>
    <t>Financijski plan za 2017. i projekcija za 2018. i 2019. godinu</t>
  </si>
  <si>
    <t>2018.</t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</si>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</sst>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1"/>
  </numFmts>
  <fonts count="10" x14ac:knownFonts="1">
    <font>
      <sz val="10"/>
      <name val="Arial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Book Antiqua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4" fontId="4" fillId="0" borderId="1" xfId="0" applyNumberFormat="1" applyFont="1" applyBorder="1" applyAlignment="1">
      <alignment horizontal="right" vertical="center" shrinkToFit="1"/>
    </xf>
    <xf numFmtId="4" fontId="4" fillId="0" borderId="2" xfId="0" applyNumberFormat="1" applyFont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" fontId="9" fillId="0" borderId="1" xfId="0" applyNumberFormat="1" applyFont="1" applyBorder="1" applyAlignment="1">
      <alignment horizontal="right" vertical="center" shrinkToFi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workbookViewId="0">
      <selection activeCell="H22" sqref="H22"/>
    </sheetView>
  </sheetViews>
  <sheetFormatPr defaultRowHeight="12.75" x14ac:dyDescent="0.2"/>
  <cols>
    <col min="1" max="1" width="4.28515625" customWidth="1"/>
    <col min="2" max="2" width="5.7109375" customWidth="1"/>
    <col min="3" max="3" width="5.85546875" customWidth="1"/>
    <col min="4" max="4" width="4.28515625" customWidth="1"/>
    <col min="5" max="5" width="34.28515625" customWidth="1"/>
    <col min="6" max="6" width="11.7109375" customWidth="1"/>
    <col min="7" max="7" width="11.5703125" customWidth="1"/>
    <col min="8" max="8" width="12.7109375" customWidth="1"/>
  </cols>
  <sheetData>
    <row r="1" spans="1:8" ht="15" x14ac:dyDescent="0.2">
      <c r="A1" s="17" t="s">
        <v>85</v>
      </c>
      <c r="B1" s="17"/>
      <c r="C1" s="17"/>
      <c r="D1" s="17"/>
      <c r="E1" s="17"/>
    </row>
    <row r="2" spans="1:8" ht="15" x14ac:dyDescent="0.2">
      <c r="A2" s="23" t="s">
        <v>143</v>
      </c>
      <c r="B2" s="23"/>
      <c r="C2" s="23"/>
      <c r="D2" s="23"/>
      <c r="E2" s="23"/>
    </row>
    <row r="3" spans="1:8" ht="5.25" customHeight="1" x14ac:dyDescent="0.2"/>
    <row r="4" spans="1:8" ht="16.5" x14ac:dyDescent="0.2">
      <c r="A4" s="26" t="s">
        <v>144</v>
      </c>
      <c r="B4" s="26"/>
      <c r="C4" s="26"/>
      <c r="D4" s="26"/>
      <c r="E4" s="26"/>
      <c r="F4" s="27"/>
      <c r="G4" s="27"/>
    </row>
    <row r="5" spans="1:8" ht="12.75" customHeight="1" x14ac:dyDescent="0.2">
      <c r="F5" s="10" t="s">
        <v>130</v>
      </c>
      <c r="G5" s="10" t="s">
        <v>145</v>
      </c>
      <c r="H5" s="10" t="s">
        <v>146</v>
      </c>
    </row>
    <row r="6" spans="1:8" ht="15.75" x14ac:dyDescent="0.2">
      <c r="A6" s="20" t="s">
        <v>86</v>
      </c>
      <c r="B6" s="21"/>
      <c r="C6" s="21"/>
      <c r="D6" s="21"/>
      <c r="E6" s="22"/>
      <c r="F6" s="7">
        <f>SUM(F7+F56+F60)</f>
        <v>335309</v>
      </c>
      <c r="G6" s="7">
        <f t="shared" ref="G6:H6" si="0">SUM(G7+G56+G60)</f>
        <v>335309</v>
      </c>
      <c r="H6" s="7">
        <f t="shared" si="0"/>
        <v>335309</v>
      </c>
    </row>
    <row r="7" spans="1:8" ht="18" customHeight="1" x14ac:dyDescent="0.2">
      <c r="A7" s="2"/>
      <c r="B7" s="9" t="s">
        <v>87</v>
      </c>
      <c r="C7" s="18">
        <v>32</v>
      </c>
      <c r="D7" s="19"/>
      <c r="E7" s="3" t="s">
        <v>1</v>
      </c>
      <c r="F7" s="6">
        <f>SUM(F8+F11+F24+F47)</f>
        <v>335259</v>
      </c>
      <c r="G7" s="6">
        <f t="shared" ref="G7:H7" si="1">SUM(G8+G11+G24+G47)</f>
        <v>335259</v>
      </c>
      <c r="H7" s="6">
        <f t="shared" si="1"/>
        <v>335259</v>
      </c>
    </row>
    <row r="8" spans="1:8" ht="18" customHeight="1" x14ac:dyDescent="0.2">
      <c r="A8" s="2" t="s">
        <v>89</v>
      </c>
      <c r="B8" s="9"/>
      <c r="C8" s="9">
        <v>321</v>
      </c>
      <c r="D8" s="1"/>
      <c r="E8" s="5" t="s">
        <v>3</v>
      </c>
      <c r="F8" s="6">
        <f>SUM(F9:F10)</f>
        <v>9900</v>
      </c>
      <c r="G8" s="6">
        <f t="shared" ref="G8:H8" si="2">SUM(G9:G10)</f>
        <v>9900</v>
      </c>
      <c r="H8" s="6">
        <f t="shared" si="2"/>
        <v>9900</v>
      </c>
    </row>
    <row r="9" spans="1:8" x14ac:dyDescent="0.2">
      <c r="A9" s="2" t="s">
        <v>90</v>
      </c>
      <c r="B9" s="9">
        <v>146</v>
      </c>
      <c r="C9" s="1">
        <v>321</v>
      </c>
      <c r="D9" s="1"/>
      <c r="E9" s="4" t="s">
        <v>5</v>
      </c>
      <c r="F9" s="8">
        <v>8700</v>
      </c>
      <c r="G9" s="8">
        <v>8700</v>
      </c>
      <c r="H9" s="8">
        <v>8700</v>
      </c>
    </row>
    <row r="10" spans="1:8" x14ac:dyDescent="0.2">
      <c r="A10" s="2" t="s">
        <v>91</v>
      </c>
      <c r="B10" s="9">
        <v>147</v>
      </c>
      <c r="C10" s="1">
        <v>321</v>
      </c>
      <c r="D10" s="1"/>
      <c r="E10" s="4" t="s">
        <v>7</v>
      </c>
      <c r="F10" s="8">
        <v>1200</v>
      </c>
      <c r="G10" s="8">
        <v>1200</v>
      </c>
      <c r="H10" s="8">
        <v>1200</v>
      </c>
    </row>
    <row r="11" spans="1:8" ht="18" customHeight="1" x14ac:dyDescent="0.2">
      <c r="A11" s="2" t="s">
        <v>94</v>
      </c>
      <c r="B11" s="9"/>
      <c r="C11" s="9">
        <v>322</v>
      </c>
      <c r="D11" s="1"/>
      <c r="E11" s="5" t="s">
        <v>9</v>
      </c>
      <c r="F11" s="6">
        <f t="shared" ref="F11:H11" si="3">SUM(F12+F13+F14+F17+F22+F23)</f>
        <v>97797.7</v>
      </c>
      <c r="G11" s="6">
        <f t="shared" si="3"/>
        <v>94793.7</v>
      </c>
      <c r="H11" s="6">
        <f t="shared" si="3"/>
        <v>97789.7</v>
      </c>
    </row>
    <row r="12" spans="1:8" x14ac:dyDescent="0.2">
      <c r="A12" s="2" t="s">
        <v>92</v>
      </c>
      <c r="B12" s="9">
        <v>149</v>
      </c>
      <c r="C12" s="1">
        <v>322</v>
      </c>
      <c r="D12" s="1">
        <v>1</v>
      </c>
      <c r="E12" s="4" t="s">
        <v>11</v>
      </c>
      <c r="F12" s="8">
        <v>9517.7000000000007</v>
      </c>
      <c r="G12" s="8">
        <v>7517.7</v>
      </c>
      <c r="H12" s="8">
        <v>8517.7000000000007</v>
      </c>
    </row>
    <row r="13" spans="1:8" x14ac:dyDescent="0.2">
      <c r="A13" s="2" t="s">
        <v>93</v>
      </c>
      <c r="B13" s="9">
        <v>150</v>
      </c>
      <c r="C13" s="1">
        <v>322</v>
      </c>
      <c r="D13" s="1">
        <v>2</v>
      </c>
      <c r="E13" s="4" t="s">
        <v>13</v>
      </c>
      <c r="F13" s="8">
        <v>10000</v>
      </c>
      <c r="G13" s="8">
        <v>7000</v>
      </c>
      <c r="H13" s="8">
        <v>8000</v>
      </c>
    </row>
    <row r="14" spans="1:8" x14ac:dyDescent="0.2">
      <c r="A14" s="2" t="s">
        <v>97</v>
      </c>
      <c r="B14" s="9">
        <v>151</v>
      </c>
      <c r="C14" s="1">
        <v>322</v>
      </c>
      <c r="D14" s="1">
        <v>3</v>
      </c>
      <c r="E14" s="4" t="s">
        <v>15</v>
      </c>
      <c r="F14" s="6">
        <f>SUM(F15:F16)</f>
        <v>60000</v>
      </c>
      <c r="G14" s="6">
        <f t="shared" ref="G14:H14" si="4">SUM(G15:G16)</f>
        <v>60000</v>
      </c>
      <c r="H14" s="6">
        <f t="shared" si="4"/>
        <v>63000</v>
      </c>
    </row>
    <row r="15" spans="1:8" x14ac:dyDescent="0.2">
      <c r="A15" s="2" t="s">
        <v>98</v>
      </c>
      <c r="B15" s="9">
        <v>1511</v>
      </c>
      <c r="C15" s="1">
        <v>322</v>
      </c>
      <c r="D15" s="1">
        <v>31</v>
      </c>
      <c r="E15" s="4" t="s">
        <v>83</v>
      </c>
      <c r="F15" s="8">
        <v>26000</v>
      </c>
      <c r="G15" s="8">
        <v>26000</v>
      </c>
      <c r="H15" s="8">
        <v>26000</v>
      </c>
    </row>
    <row r="16" spans="1:8" x14ac:dyDescent="0.2">
      <c r="A16" s="2" t="s">
        <v>0</v>
      </c>
      <c r="B16" s="9">
        <v>1512</v>
      </c>
      <c r="C16" s="1">
        <v>322</v>
      </c>
      <c r="D16" s="1">
        <v>32</v>
      </c>
      <c r="E16" s="4" t="s">
        <v>84</v>
      </c>
      <c r="F16" s="8">
        <v>34000</v>
      </c>
      <c r="G16" s="8">
        <v>34000</v>
      </c>
      <c r="H16" s="8">
        <v>37000</v>
      </c>
    </row>
    <row r="17" spans="1:8" x14ac:dyDescent="0.2">
      <c r="A17" s="2" t="s">
        <v>2</v>
      </c>
      <c r="B17" s="9">
        <v>152</v>
      </c>
      <c r="C17" s="1">
        <v>322</v>
      </c>
      <c r="D17" s="1">
        <v>4</v>
      </c>
      <c r="E17" s="4" t="s">
        <v>17</v>
      </c>
      <c r="F17" s="6">
        <f>SUM(F18:F21)</f>
        <v>15000</v>
      </c>
      <c r="G17" s="6">
        <f t="shared" ref="G17:H17" si="5">SUM(G18:G21)</f>
        <v>15000</v>
      </c>
      <c r="H17" s="6">
        <f t="shared" si="5"/>
        <v>15000</v>
      </c>
    </row>
    <row r="18" spans="1:8" x14ac:dyDescent="0.2">
      <c r="A18" s="2" t="s">
        <v>4</v>
      </c>
      <c r="B18" s="9"/>
      <c r="C18" s="1">
        <v>322</v>
      </c>
      <c r="D18" s="1">
        <v>41</v>
      </c>
      <c r="E18" s="4" t="s">
        <v>95</v>
      </c>
      <c r="F18" s="8">
        <v>5000</v>
      </c>
      <c r="G18" s="8">
        <v>5000</v>
      </c>
      <c r="H18" s="8">
        <v>5000</v>
      </c>
    </row>
    <row r="19" spans="1:8" x14ac:dyDescent="0.2">
      <c r="A19" s="2" t="s">
        <v>99</v>
      </c>
      <c r="B19" s="9"/>
      <c r="C19" s="1">
        <v>322</v>
      </c>
      <c r="D19" s="1">
        <v>42</v>
      </c>
      <c r="E19" s="4" t="s">
        <v>20</v>
      </c>
      <c r="F19" s="8">
        <v>10000</v>
      </c>
      <c r="G19" s="8">
        <v>10000</v>
      </c>
      <c r="H19" s="8">
        <v>10000</v>
      </c>
    </row>
    <row r="20" spans="1:8" x14ac:dyDescent="0.2">
      <c r="A20" s="2" t="s">
        <v>6</v>
      </c>
      <c r="B20" s="9"/>
      <c r="C20" s="1">
        <v>322</v>
      </c>
      <c r="D20" s="1">
        <v>43</v>
      </c>
      <c r="E20" s="4" t="s">
        <v>22</v>
      </c>
      <c r="F20" s="8">
        <v>0</v>
      </c>
      <c r="G20" s="8">
        <v>0</v>
      </c>
      <c r="H20" s="8">
        <v>0</v>
      </c>
    </row>
    <row r="21" spans="1:8" x14ac:dyDescent="0.2">
      <c r="A21" s="2" t="s">
        <v>8</v>
      </c>
      <c r="B21" s="9"/>
      <c r="C21" s="1">
        <v>322</v>
      </c>
      <c r="D21" s="1">
        <v>44</v>
      </c>
      <c r="E21" s="4" t="s">
        <v>24</v>
      </c>
      <c r="F21" s="8">
        <v>0</v>
      </c>
      <c r="G21" s="8">
        <v>0</v>
      </c>
      <c r="H21" s="8">
        <v>0</v>
      </c>
    </row>
    <row r="22" spans="1:8" x14ac:dyDescent="0.2">
      <c r="A22" s="2" t="s">
        <v>10</v>
      </c>
      <c r="B22" s="9">
        <v>153</v>
      </c>
      <c r="C22" s="1">
        <v>322</v>
      </c>
      <c r="D22" s="1">
        <v>5</v>
      </c>
      <c r="E22" s="4" t="s">
        <v>26</v>
      </c>
      <c r="F22" s="6">
        <v>3280</v>
      </c>
      <c r="G22" s="6">
        <v>3276</v>
      </c>
      <c r="H22" s="6">
        <v>3272</v>
      </c>
    </row>
    <row r="23" spans="1:8" x14ac:dyDescent="0.2">
      <c r="A23" s="2" t="s">
        <v>12</v>
      </c>
      <c r="B23" s="9">
        <v>154</v>
      </c>
      <c r="C23" s="1">
        <v>322</v>
      </c>
      <c r="D23" s="1">
        <v>7</v>
      </c>
      <c r="E23" s="4" t="s">
        <v>121</v>
      </c>
      <c r="F23" s="6">
        <v>0</v>
      </c>
      <c r="G23" s="6">
        <v>2000</v>
      </c>
      <c r="H23" s="6">
        <v>0</v>
      </c>
    </row>
    <row r="24" spans="1:8" ht="18" customHeight="1" x14ac:dyDescent="0.2">
      <c r="A24" s="2" t="s">
        <v>14</v>
      </c>
      <c r="B24" s="9"/>
      <c r="C24" s="9">
        <v>323</v>
      </c>
      <c r="D24" s="1"/>
      <c r="E24" s="5" t="s">
        <v>28</v>
      </c>
      <c r="F24" s="6">
        <f>SUM(F25+F26+F31+F32+F37+F41+F43+F44+F45)</f>
        <v>220864.8</v>
      </c>
      <c r="G24" s="6">
        <f t="shared" ref="G24:H24" si="6">SUM(G25+G26+G31+G32+G37+G41+G43+G44+G45)</f>
        <v>223866.8</v>
      </c>
      <c r="H24" s="6">
        <f t="shared" si="6"/>
        <v>220868.8</v>
      </c>
    </row>
    <row r="25" spans="1:8" x14ac:dyDescent="0.2">
      <c r="A25" s="2" t="s">
        <v>16</v>
      </c>
      <c r="B25" s="9">
        <v>155</v>
      </c>
      <c r="C25" s="1">
        <v>323</v>
      </c>
      <c r="D25" s="1">
        <v>1</v>
      </c>
      <c r="E25" s="4" t="s">
        <v>30</v>
      </c>
      <c r="F25" s="6">
        <v>9310.7999999999993</v>
      </c>
      <c r="G25" s="6">
        <v>9311.7999999999993</v>
      </c>
      <c r="H25" s="6">
        <v>9312.7999999999993</v>
      </c>
    </row>
    <row r="26" spans="1:8" x14ac:dyDescent="0.2">
      <c r="A26" s="2" t="s">
        <v>18</v>
      </c>
      <c r="B26" s="9">
        <v>156</v>
      </c>
      <c r="C26" s="1">
        <v>323</v>
      </c>
      <c r="D26" s="1">
        <v>2</v>
      </c>
      <c r="E26" s="4" t="s">
        <v>32</v>
      </c>
      <c r="F26" s="6">
        <f>SUM(F27:F30)</f>
        <v>15000</v>
      </c>
      <c r="G26" s="6">
        <f t="shared" ref="G26:H26" si="7">SUM(G27:G30)</f>
        <v>15000</v>
      </c>
      <c r="H26" s="6">
        <f t="shared" si="7"/>
        <v>15000</v>
      </c>
    </row>
    <row r="27" spans="1:8" x14ac:dyDescent="0.2">
      <c r="A27" s="2" t="s">
        <v>19</v>
      </c>
      <c r="B27" s="9"/>
      <c r="C27" s="1">
        <v>323</v>
      </c>
      <c r="D27" s="1">
        <v>21</v>
      </c>
      <c r="E27" s="4" t="s">
        <v>34</v>
      </c>
      <c r="F27" s="8">
        <v>5000</v>
      </c>
      <c r="G27" s="8">
        <v>5000</v>
      </c>
      <c r="H27" s="8">
        <v>5000</v>
      </c>
    </row>
    <row r="28" spans="1:8" x14ac:dyDescent="0.2">
      <c r="A28" s="2" t="s">
        <v>21</v>
      </c>
      <c r="B28" s="9"/>
      <c r="C28" s="1">
        <v>323</v>
      </c>
      <c r="D28" s="1">
        <v>22</v>
      </c>
      <c r="E28" s="4" t="s">
        <v>36</v>
      </c>
      <c r="F28" s="8">
        <v>10000</v>
      </c>
      <c r="G28" s="8">
        <v>10000</v>
      </c>
      <c r="H28" s="8">
        <v>10000</v>
      </c>
    </row>
    <row r="29" spans="1:8" x14ac:dyDescent="0.2">
      <c r="A29" s="2" t="s">
        <v>23</v>
      </c>
      <c r="B29" s="9"/>
      <c r="C29" s="1">
        <v>323</v>
      </c>
      <c r="D29" s="1">
        <v>23</v>
      </c>
      <c r="E29" s="4" t="s">
        <v>38</v>
      </c>
      <c r="F29" s="8">
        <v>0</v>
      </c>
      <c r="G29" s="8">
        <v>0</v>
      </c>
      <c r="H29" s="8">
        <v>0</v>
      </c>
    </row>
    <row r="30" spans="1:8" x14ac:dyDescent="0.2">
      <c r="A30" s="2" t="s">
        <v>25</v>
      </c>
      <c r="B30" s="9"/>
      <c r="C30" s="1">
        <v>323</v>
      </c>
      <c r="D30" s="1">
        <v>29</v>
      </c>
      <c r="E30" s="11"/>
      <c r="F30" s="8">
        <v>0</v>
      </c>
      <c r="G30" s="8">
        <v>0</v>
      </c>
      <c r="H30" s="8">
        <v>0</v>
      </c>
    </row>
    <row r="31" spans="1:8" x14ac:dyDescent="0.2">
      <c r="A31" s="2" t="s">
        <v>27</v>
      </c>
      <c r="B31" s="9">
        <v>157</v>
      </c>
      <c r="C31" s="1">
        <v>323</v>
      </c>
      <c r="D31" s="1">
        <v>3</v>
      </c>
      <c r="E31" s="4" t="s">
        <v>41</v>
      </c>
      <c r="F31" s="6">
        <v>0</v>
      </c>
      <c r="G31" s="6">
        <v>0</v>
      </c>
      <c r="H31" s="6">
        <v>0</v>
      </c>
    </row>
    <row r="32" spans="1:8" x14ac:dyDescent="0.2">
      <c r="A32" s="2" t="s">
        <v>29</v>
      </c>
      <c r="B32" s="9">
        <v>158</v>
      </c>
      <c r="C32" s="1">
        <v>323</v>
      </c>
      <c r="D32" s="1">
        <v>4</v>
      </c>
      <c r="E32" s="4" t="s">
        <v>43</v>
      </c>
      <c r="F32" s="6">
        <f>SUM(F33:F36)</f>
        <v>10214</v>
      </c>
      <c r="G32" s="6">
        <f t="shared" ref="G32:H32" si="8">SUM(G33:G36)</f>
        <v>10214</v>
      </c>
      <c r="H32" s="6">
        <f t="shared" si="8"/>
        <v>10214</v>
      </c>
    </row>
    <row r="33" spans="1:8" x14ac:dyDescent="0.2">
      <c r="A33" s="2" t="s">
        <v>31</v>
      </c>
      <c r="B33" s="9"/>
      <c r="C33" s="1">
        <v>323</v>
      </c>
      <c r="D33" s="1">
        <v>41</v>
      </c>
      <c r="E33" s="4" t="s">
        <v>45</v>
      </c>
      <c r="F33" s="8">
        <v>0</v>
      </c>
      <c r="G33" s="8">
        <v>0</v>
      </c>
      <c r="H33" s="8">
        <v>0</v>
      </c>
    </row>
    <row r="34" spans="1:8" x14ac:dyDescent="0.2">
      <c r="A34" s="2" t="s">
        <v>33</v>
      </c>
      <c r="B34" s="9"/>
      <c r="C34" s="1">
        <v>323</v>
      </c>
      <c r="D34" s="1">
        <v>42</v>
      </c>
      <c r="E34" s="4" t="s">
        <v>47</v>
      </c>
      <c r="F34" s="8">
        <v>8304</v>
      </c>
      <c r="G34" s="8">
        <v>8304</v>
      </c>
      <c r="H34" s="8">
        <v>8304</v>
      </c>
    </row>
    <row r="35" spans="1:8" x14ac:dyDescent="0.2">
      <c r="A35" s="2" t="s">
        <v>35</v>
      </c>
      <c r="B35" s="9"/>
      <c r="C35" s="1">
        <v>323</v>
      </c>
      <c r="D35" s="1">
        <v>43</v>
      </c>
      <c r="E35" s="4" t="s">
        <v>49</v>
      </c>
      <c r="F35" s="8">
        <v>650</v>
      </c>
      <c r="G35" s="8">
        <v>650</v>
      </c>
      <c r="H35" s="8">
        <v>650</v>
      </c>
    </row>
    <row r="36" spans="1:8" x14ac:dyDescent="0.2">
      <c r="A36" s="2" t="s">
        <v>37</v>
      </c>
      <c r="B36" s="9"/>
      <c r="C36" s="1">
        <v>323</v>
      </c>
      <c r="D36" s="1">
        <v>44</v>
      </c>
      <c r="E36" s="4" t="s">
        <v>51</v>
      </c>
      <c r="F36" s="8">
        <v>1260</v>
      </c>
      <c r="G36" s="8">
        <v>1260</v>
      </c>
      <c r="H36" s="8">
        <v>1260</v>
      </c>
    </row>
    <row r="37" spans="1:8" ht="18" customHeight="1" x14ac:dyDescent="0.2">
      <c r="A37" s="2" t="s">
        <v>39</v>
      </c>
      <c r="B37" s="9"/>
      <c r="C37" s="1">
        <v>323</v>
      </c>
      <c r="D37" s="1">
        <v>5</v>
      </c>
      <c r="E37" s="5" t="s">
        <v>53</v>
      </c>
      <c r="F37" s="6">
        <f>SUM(F38:F40)</f>
        <v>172440</v>
      </c>
      <c r="G37" s="6">
        <f t="shared" ref="G37:H37" si="9">SUM(G38:G40)</f>
        <v>172440</v>
      </c>
      <c r="H37" s="6">
        <f t="shared" si="9"/>
        <v>172440</v>
      </c>
    </row>
    <row r="38" spans="1:8" x14ac:dyDescent="0.2">
      <c r="A38" s="2" t="s">
        <v>40</v>
      </c>
      <c r="B38" s="9"/>
      <c r="C38" s="1">
        <v>323</v>
      </c>
      <c r="D38" s="1">
        <v>52</v>
      </c>
      <c r="E38" s="4" t="s">
        <v>55</v>
      </c>
      <c r="F38" s="8"/>
      <c r="G38" s="8"/>
      <c r="H38" s="8"/>
    </row>
    <row r="39" spans="1:8" x14ac:dyDescent="0.2">
      <c r="A39" s="2" t="s">
        <v>42</v>
      </c>
      <c r="B39" s="9">
        <v>159</v>
      </c>
      <c r="C39" s="1">
        <v>323</v>
      </c>
      <c r="D39" s="1">
        <v>59</v>
      </c>
      <c r="E39" s="4" t="s">
        <v>58</v>
      </c>
      <c r="F39" s="8">
        <v>172440</v>
      </c>
      <c r="G39" s="8">
        <v>172440</v>
      </c>
      <c r="H39" s="8">
        <v>172440</v>
      </c>
    </row>
    <row r="40" spans="1:8" x14ac:dyDescent="0.2">
      <c r="A40" s="2" t="s">
        <v>44</v>
      </c>
      <c r="B40" s="9">
        <v>1591</v>
      </c>
      <c r="C40" s="1">
        <v>323</v>
      </c>
      <c r="D40" s="1">
        <v>59</v>
      </c>
      <c r="E40" s="4" t="s">
        <v>88</v>
      </c>
      <c r="F40" s="8">
        <v>0</v>
      </c>
      <c r="G40" s="8">
        <v>0</v>
      </c>
      <c r="H40" s="8">
        <v>0</v>
      </c>
    </row>
    <row r="41" spans="1:8" x14ac:dyDescent="0.2">
      <c r="A41" s="2" t="s">
        <v>46</v>
      </c>
      <c r="B41" s="9">
        <v>160</v>
      </c>
      <c r="C41" s="1">
        <v>323</v>
      </c>
      <c r="D41" s="1">
        <v>6</v>
      </c>
      <c r="E41" s="4" t="s">
        <v>60</v>
      </c>
      <c r="F41" s="6">
        <f>F42</f>
        <v>3000</v>
      </c>
      <c r="G41" s="6">
        <f t="shared" ref="G41:H41" si="10">G42</f>
        <v>6000</v>
      </c>
      <c r="H41" s="6">
        <f t="shared" si="10"/>
        <v>3000</v>
      </c>
    </row>
    <row r="42" spans="1:8" x14ac:dyDescent="0.2">
      <c r="A42" s="2" t="s">
        <v>48</v>
      </c>
      <c r="B42" s="9"/>
      <c r="C42" s="1">
        <v>323</v>
      </c>
      <c r="D42" s="1">
        <v>61</v>
      </c>
      <c r="E42" s="4" t="s">
        <v>62</v>
      </c>
      <c r="F42" s="8">
        <v>3000</v>
      </c>
      <c r="G42" s="8">
        <v>6000</v>
      </c>
      <c r="H42" s="8">
        <v>3000</v>
      </c>
    </row>
    <row r="43" spans="1:8" x14ac:dyDescent="0.2">
      <c r="A43" s="2" t="s">
        <v>50</v>
      </c>
      <c r="B43" s="9">
        <v>161</v>
      </c>
      <c r="C43" s="1">
        <v>323</v>
      </c>
      <c r="D43" s="1">
        <v>7</v>
      </c>
      <c r="E43" s="4" t="s">
        <v>96</v>
      </c>
      <c r="F43" s="6">
        <v>0</v>
      </c>
      <c r="G43" s="6">
        <v>0</v>
      </c>
      <c r="H43" s="6">
        <v>0</v>
      </c>
    </row>
    <row r="44" spans="1:8" x14ac:dyDescent="0.2">
      <c r="A44" s="2" t="s">
        <v>100</v>
      </c>
      <c r="B44" s="9">
        <v>162</v>
      </c>
      <c r="C44" s="1">
        <v>323</v>
      </c>
      <c r="D44" s="1">
        <v>8</v>
      </c>
      <c r="E44" s="4" t="s">
        <v>65</v>
      </c>
      <c r="F44" s="6">
        <v>10000</v>
      </c>
      <c r="G44" s="6">
        <v>10000</v>
      </c>
      <c r="H44" s="6">
        <v>10000</v>
      </c>
    </row>
    <row r="45" spans="1:8" x14ac:dyDescent="0.2">
      <c r="A45" s="2" t="s">
        <v>101</v>
      </c>
      <c r="B45" s="9">
        <v>163</v>
      </c>
      <c r="C45" s="1">
        <v>323</v>
      </c>
      <c r="D45" s="1">
        <v>9</v>
      </c>
      <c r="E45" s="4" t="s">
        <v>67</v>
      </c>
      <c r="F45" s="6">
        <f>SUM(F46:F46)</f>
        <v>900</v>
      </c>
      <c r="G45" s="6">
        <f t="shared" ref="G45:H45" si="11">SUM(G46:G46)</f>
        <v>901</v>
      </c>
      <c r="H45" s="6">
        <f t="shared" si="11"/>
        <v>902</v>
      </c>
    </row>
    <row r="46" spans="1:8" x14ac:dyDescent="0.2">
      <c r="A46" s="2" t="s">
        <v>102</v>
      </c>
      <c r="B46" s="9"/>
      <c r="C46" s="1">
        <v>323</v>
      </c>
      <c r="D46" s="1">
        <v>99</v>
      </c>
      <c r="E46" s="4" t="s">
        <v>69</v>
      </c>
      <c r="F46" s="8">
        <v>900</v>
      </c>
      <c r="G46" s="8">
        <v>901</v>
      </c>
      <c r="H46" s="8">
        <v>902</v>
      </c>
    </row>
    <row r="47" spans="1:8" ht="12.75" customHeight="1" x14ac:dyDescent="0.2">
      <c r="A47" s="2" t="s">
        <v>52</v>
      </c>
      <c r="B47" s="9"/>
      <c r="C47" s="9">
        <v>329</v>
      </c>
      <c r="D47" s="1"/>
      <c r="E47" s="5" t="s">
        <v>71</v>
      </c>
      <c r="F47" s="6">
        <f>SUM(F48+F49+F51+F53+F54+F55)</f>
        <v>6696.5</v>
      </c>
      <c r="G47" s="6">
        <f t="shared" ref="G47:H47" si="12">SUM(G48+G49+G51+G53+G54+G55)</f>
        <v>6698.5</v>
      </c>
      <c r="H47" s="6">
        <f t="shared" si="12"/>
        <v>6700.5</v>
      </c>
    </row>
    <row r="48" spans="1:8" x14ac:dyDescent="0.2">
      <c r="A48" s="2" t="s">
        <v>54</v>
      </c>
      <c r="B48" s="9"/>
      <c r="C48" s="1">
        <v>329</v>
      </c>
      <c r="D48" s="1">
        <v>1</v>
      </c>
      <c r="E48" s="4" t="s">
        <v>73</v>
      </c>
      <c r="F48" s="6">
        <v>0</v>
      </c>
      <c r="G48" s="6">
        <v>1</v>
      </c>
      <c r="H48" s="6">
        <v>2</v>
      </c>
    </row>
    <row r="49" spans="1:8" x14ac:dyDescent="0.2">
      <c r="A49" s="2" t="s">
        <v>56</v>
      </c>
      <c r="B49" s="9">
        <v>164</v>
      </c>
      <c r="C49" s="1">
        <v>329</v>
      </c>
      <c r="D49" s="1">
        <v>2</v>
      </c>
      <c r="E49" s="4" t="s">
        <v>74</v>
      </c>
      <c r="F49" s="6">
        <f>SUM(F50:F50)</f>
        <v>3896.5</v>
      </c>
      <c r="G49" s="6">
        <f t="shared" ref="G49:H49" si="13">SUM(G50:G50)</f>
        <v>3897.5</v>
      </c>
      <c r="H49" s="6">
        <f t="shared" si="13"/>
        <v>3898.5</v>
      </c>
    </row>
    <row r="50" spans="1:8" x14ac:dyDescent="0.2">
      <c r="A50" s="2" t="s">
        <v>57</v>
      </c>
      <c r="B50" s="9"/>
      <c r="C50" s="1">
        <v>329</v>
      </c>
      <c r="D50" s="1">
        <v>22</v>
      </c>
      <c r="E50" s="4" t="s">
        <v>75</v>
      </c>
      <c r="F50" s="8">
        <v>3896.5</v>
      </c>
      <c r="G50" s="8">
        <v>3897.5</v>
      </c>
      <c r="H50" s="8">
        <v>3898.5</v>
      </c>
    </row>
    <row r="51" spans="1:8" x14ac:dyDescent="0.2">
      <c r="A51" s="2" t="s">
        <v>59</v>
      </c>
      <c r="B51" s="9">
        <v>165</v>
      </c>
      <c r="C51" s="1">
        <v>329</v>
      </c>
      <c r="D51" s="1">
        <v>3</v>
      </c>
      <c r="E51" s="4" t="s">
        <v>76</v>
      </c>
      <c r="F51" s="6">
        <f>SUM(F52)</f>
        <v>2000</v>
      </c>
      <c r="G51" s="6">
        <f t="shared" ref="G51:H51" si="14">SUM(G52)</f>
        <v>2000</v>
      </c>
      <c r="H51" s="6">
        <f t="shared" si="14"/>
        <v>2000</v>
      </c>
    </row>
    <row r="52" spans="1:8" x14ac:dyDescent="0.2">
      <c r="A52" s="2" t="s">
        <v>61</v>
      </c>
      <c r="B52" s="9"/>
      <c r="C52" s="1">
        <v>329</v>
      </c>
      <c r="D52" s="1">
        <v>31</v>
      </c>
      <c r="E52" s="4" t="s">
        <v>76</v>
      </c>
      <c r="F52" s="8">
        <v>2000</v>
      </c>
      <c r="G52" s="8">
        <v>2000</v>
      </c>
      <c r="H52" s="8">
        <v>2000</v>
      </c>
    </row>
    <row r="53" spans="1:8" x14ac:dyDescent="0.2">
      <c r="A53" s="2" t="s">
        <v>63</v>
      </c>
      <c r="B53" s="9">
        <v>166</v>
      </c>
      <c r="C53" s="1">
        <v>329</v>
      </c>
      <c r="D53" s="1">
        <v>4</v>
      </c>
      <c r="E53" s="4" t="s">
        <v>77</v>
      </c>
      <c r="F53" s="6">
        <v>800</v>
      </c>
      <c r="G53" s="6">
        <v>800</v>
      </c>
      <c r="H53" s="6">
        <v>800</v>
      </c>
    </row>
    <row r="54" spans="1:8" x14ac:dyDescent="0.2">
      <c r="A54" s="2" t="s">
        <v>64</v>
      </c>
      <c r="B54" s="9"/>
      <c r="C54" s="1">
        <v>329</v>
      </c>
      <c r="D54" s="1">
        <v>5</v>
      </c>
      <c r="E54" s="4" t="s">
        <v>123</v>
      </c>
      <c r="F54" s="6">
        <v>0</v>
      </c>
      <c r="G54" s="6">
        <v>0</v>
      </c>
      <c r="H54" s="6">
        <v>0</v>
      </c>
    </row>
    <row r="55" spans="1:8" x14ac:dyDescent="0.2">
      <c r="A55" s="2" t="s">
        <v>66</v>
      </c>
      <c r="B55" s="9">
        <v>167</v>
      </c>
      <c r="C55" s="1">
        <v>329</v>
      </c>
      <c r="D55" s="1">
        <v>9</v>
      </c>
      <c r="E55" s="4" t="s">
        <v>71</v>
      </c>
      <c r="F55" s="12">
        <v>0</v>
      </c>
      <c r="G55" s="12">
        <v>0</v>
      </c>
      <c r="H55" s="12">
        <v>0</v>
      </c>
    </row>
    <row r="56" spans="1:8" ht="14.25" x14ac:dyDescent="0.2">
      <c r="A56" s="2" t="s">
        <v>103</v>
      </c>
      <c r="B56" s="9"/>
      <c r="C56" s="18">
        <v>34</v>
      </c>
      <c r="D56" s="19"/>
      <c r="E56" s="3" t="s">
        <v>78</v>
      </c>
      <c r="F56" s="6">
        <f>SUM(F57)</f>
        <v>50</v>
      </c>
      <c r="G56" s="6">
        <f t="shared" ref="G56:H56" si="15">SUM(G57)</f>
        <v>50</v>
      </c>
      <c r="H56" s="6">
        <f t="shared" si="15"/>
        <v>50</v>
      </c>
    </row>
    <row r="57" spans="1:8" x14ac:dyDescent="0.2">
      <c r="A57" s="2" t="s">
        <v>104</v>
      </c>
      <c r="B57" s="9"/>
      <c r="C57" s="1">
        <v>343</v>
      </c>
      <c r="D57" s="1"/>
      <c r="E57" s="5" t="s">
        <v>79</v>
      </c>
      <c r="F57" s="6">
        <f>SUM(F58:F59)</f>
        <v>50</v>
      </c>
      <c r="G57" s="6">
        <f t="shared" ref="G57:H57" si="16">SUM(G58:G59)</f>
        <v>50</v>
      </c>
      <c r="H57" s="6">
        <f t="shared" si="16"/>
        <v>50</v>
      </c>
    </row>
    <row r="58" spans="1:8" x14ac:dyDescent="0.2">
      <c r="A58" s="2" t="s">
        <v>105</v>
      </c>
      <c r="B58" s="9">
        <v>168</v>
      </c>
      <c r="C58" s="1">
        <v>343</v>
      </c>
      <c r="D58" s="1">
        <v>1</v>
      </c>
      <c r="E58" s="4" t="s">
        <v>80</v>
      </c>
      <c r="F58" s="8">
        <v>0</v>
      </c>
      <c r="G58" s="8">
        <v>0</v>
      </c>
      <c r="H58" s="8">
        <v>0</v>
      </c>
    </row>
    <row r="59" spans="1:8" x14ac:dyDescent="0.2">
      <c r="A59" s="2" t="s">
        <v>106</v>
      </c>
      <c r="B59" s="9">
        <v>169</v>
      </c>
      <c r="C59" s="1">
        <v>343</v>
      </c>
      <c r="D59" s="1">
        <v>3</v>
      </c>
      <c r="E59" s="4" t="s">
        <v>81</v>
      </c>
      <c r="F59" s="8">
        <v>50</v>
      </c>
      <c r="G59" s="8">
        <v>50</v>
      </c>
      <c r="H59" s="8">
        <v>50</v>
      </c>
    </row>
    <row r="60" spans="1:8" ht="18" customHeight="1" x14ac:dyDescent="0.2">
      <c r="A60" s="2" t="s">
        <v>68</v>
      </c>
      <c r="B60" s="9"/>
      <c r="C60" s="18">
        <v>37</v>
      </c>
      <c r="D60" s="19"/>
      <c r="E60" s="3" t="s">
        <v>82</v>
      </c>
      <c r="F60" s="6">
        <v>0</v>
      </c>
      <c r="G60" s="6">
        <v>0</v>
      </c>
      <c r="H60" s="6">
        <v>0</v>
      </c>
    </row>
    <row r="61" spans="1:8" ht="18" customHeight="1" x14ac:dyDescent="0.2">
      <c r="A61" s="2" t="s">
        <v>70</v>
      </c>
      <c r="B61" s="9"/>
      <c r="C61" s="1">
        <v>329</v>
      </c>
      <c r="D61" s="1"/>
      <c r="E61" s="5" t="s">
        <v>108</v>
      </c>
      <c r="F61" s="6">
        <f>SUM(F62:F72)</f>
        <v>1162000</v>
      </c>
      <c r="G61" s="6">
        <f>SUM(G62:G72)</f>
        <v>73500</v>
      </c>
      <c r="H61" s="6">
        <f>SUM(H62:H72)</f>
        <v>130000</v>
      </c>
    </row>
    <row r="62" spans="1:8" x14ac:dyDescent="0.2">
      <c r="A62" s="2" t="s">
        <v>72</v>
      </c>
      <c r="B62" s="9"/>
      <c r="C62" s="1">
        <v>329</v>
      </c>
      <c r="D62" s="1">
        <v>99</v>
      </c>
      <c r="E62" s="4" t="s">
        <v>135</v>
      </c>
      <c r="F62" s="8">
        <v>2000</v>
      </c>
      <c r="G62" s="8">
        <v>2000</v>
      </c>
      <c r="H62" s="8">
        <v>3000</v>
      </c>
    </row>
    <row r="63" spans="1:8" x14ac:dyDescent="0.2">
      <c r="A63" s="2" t="s">
        <v>107</v>
      </c>
      <c r="B63" s="9"/>
      <c r="C63" s="1">
        <v>329</v>
      </c>
      <c r="D63" s="1">
        <v>99</v>
      </c>
      <c r="E63" s="4" t="s">
        <v>136</v>
      </c>
      <c r="F63" s="8">
        <v>3000</v>
      </c>
      <c r="G63" s="8">
        <v>3000</v>
      </c>
      <c r="H63" s="8">
        <v>4000</v>
      </c>
    </row>
    <row r="64" spans="1:8" x14ac:dyDescent="0.2">
      <c r="A64" s="2" t="s">
        <v>114</v>
      </c>
      <c r="B64" s="9"/>
      <c r="C64" s="1">
        <v>329</v>
      </c>
      <c r="D64" s="1">
        <v>99</v>
      </c>
      <c r="E64" s="4" t="s">
        <v>137</v>
      </c>
      <c r="F64" s="8">
        <v>10000</v>
      </c>
      <c r="G64" s="8">
        <v>10000</v>
      </c>
      <c r="H64" s="8">
        <v>12000</v>
      </c>
    </row>
    <row r="65" spans="1:8" x14ac:dyDescent="0.2">
      <c r="A65" s="2" t="s">
        <v>115</v>
      </c>
      <c r="B65" s="9"/>
      <c r="C65" s="1">
        <v>329</v>
      </c>
      <c r="D65" s="1">
        <v>99</v>
      </c>
      <c r="E65" s="4" t="s">
        <v>117</v>
      </c>
      <c r="F65" s="8">
        <v>2000</v>
      </c>
      <c r="G65" s="8">
        <v>2000</v>
      </c>
      <c r="H65" s="8">
        <v>3000</v>
      </c>
    </row>
    <row r="66" spans="1:8" x14ac:dyDescent="0.2">
      <c r="A66" s="2" t="s">
        <v>116</v>
      </c>
      <c r="B66" s="9"/>
      <c r="C66" s="1">
        <v>329</v>
      </c>
      <c r="D66" s="1">
        <v>99</v>
      </c>
      <c r="E66" s="4" t="s">
        <v>138</v>
      </c>
      <c r="F66" s="8">
        <v>4000</v>
      </c>
      <c r="G66" s="8">
        <v>4000</v>
      </c>
      <c r="H66" s="8">
        <v>4000</v>
      </c>
    </row>
    <row r="67" spans="1:8" x14ac:dyDescent="0.2">
      <c r="A67" s="2" t="s">
        <v>120</v>
      </c>
      <c r="B67" s="9"/>
      <c r="C67" s="1">
        <v>329</v>
      </c>
      <c r="D67" s="1">
        <v>99</v>
      </c>
      <c r="E67" s="4" t="s">
        <v>139</v>
      </c>
      <c r="F67" s="8">
        <v>5000</v>
      </c>
      <c r="G67" s="8">
        <v>5000</v>
      </c>
      <c r="H67" s="8">
        <v>5000</v>
      </c>
    </row>
    <row r="68" spans="1:8" x14ac:dyDescent="0.2">
      <c r="A68" s="2" t="s">
        <v>122</v>
      </c>
      <c r="B68" s="9"/>
      <c r="C68" s="1">
        <v>329</v>
      </c>
      <c r="D68" s="1">
        <v>99</v>
      </c>
      <c r="E68" s="4" t="s">
        <v>119</v>
      </c>
      <c r="F68" s="8">
        <v>30000</v>
      </c>
      <c r="G68" s="8">
        <v>0</v>
      </c>
      <c r="H68" s="8">
        <v>30000</v>
      </c>
    </row>
    <row r="69" spans="1:8" x14ac:dyDescent="0.2">
      <c r="A69" s="2" t="s">
        <v>131</v>
      </c>
      <c r="B69" s="14"/>
      <c r="C69" s="1">
        <v>329</v>
      </c>
      <c r="D69" s="1">
        <v>99</v>
      </c>
      <c r="E69" s="4" t="s">
        <v>140</v>
      </c>
      <c r="F69" s="8">
        <v>6000</v>
      </c>
      <c r="G69" s="8">
        <v>7500</v>
      </c>
      <c r="H69" s="8">
        <v>9000</v>
      </c>
    </row>
    <row r="70" spans="1:8" x14ac:dyDescent="0.2">
      <c r="A70" s="2" t="s">
        <v>132</v>
      </c>
      <c r="B70" s="14"/>
      <c r="C70" s="1">
        <v>329</v>
      </c>
      <c r="D70" s="1">
        <v>99</v>
      </c>
      <c r="E70" s="4" t="s">
        <v>118</v>
      </c>
      <c r="F70" s="8">
        <v>40000</v>
      </c>
      <c r="G70" s="8">
        <v>40000</v>
      </c>
      <c r="H70" s="8">
        <v>40000</v>
      </c>
    </row>
    <row r="71" spans="1:8" x14ac:dyDescent="0.2">
      <c r="A71" s="2" t="s">
        <v>133</v>
      </c>
      <c r="B71" s="14"/>
      <c r="C71" s="1">
        <v>329</v>
      </c>
      <c r="D71" s="1">
        <v>99</v>
      </c>
      <c r="E71" s="4" t="s">
        <v>141</v>
      </c>
      <c r="F71" s="8">
        <v>52000</v>
      </c>
      <c r="G71" s="8">
        <v>0</v>
      </c>
      <c r="H71" s="8">
        <v>10000</v>
      </c>
    </row>
    <row r="72" spans="1:8" x14ac:dyDescent="0.2">
      <c r="A72" s="2" t="s">
        <v>134</v>
      </c>
      <c r="B72" s="14"/>
      <c r="C72" s="1">
        <v>329</v>
      </c>
      <c r="D72" s="1">
        <v>99</v>
      </c>
      <c r="E72" s="4" t="s">
        <v>142</v>
      </c>
      <c r="F72" s="8">
        <v>1008000</v>
      </c>
      <c r="G72" s="8">
        <v>0</v>
      </c>
      <c r="H72" s="8">
        <v>10000</v>
      </c>
    </row>
    <row r="73" spans="1:8" x14ac:dyDescent="0.2">
      <c r="A73" s="13"/>
      <c r="B73" s="14"/>
      <c r="C73" s="15"/>
      <c r="D73" s="16"/>
      <c r="E73" s="4"/>
      <c r="F73" s="8"/>
      <c r="G73" s="8"/>
      <c r="H73" s="8"/>
    </row>
    <row r="74" spans="1:8" ht="14.25" x14ac:dyDescent="0.2">
      <c r="A74" s="24" t="s">
        <v>110</v>
      </c>
      <c r="B74" s="25"/>
      <c r="C74" s="18">
        <v>32</v>
      </c>
      <c r="D74" s="19"/>
      <c r="E74" s="3" t="s">
        <v>113</v>
      </c>
      <c r="F74" s="6">
        <f>F7</f>
        <v>335259</v>
      </c>
      <c r="G74" s="6">
        <f>G7</f>
        <v>335259</v>
      </c>
      <c r="H74" s="6">
        <f>H7</f>
        <v>335259</v>
      </c>
    </row>
    <row r="75" spans="1:8" ht="14.25" x14ac:dyDescent="0.2">
      <c r="A75" s="24" t="s">
        <v>110</v>
      </c>
      <c r="B75" s="25"/>
      <c r="C75" s="18">
        <v>34</v>
      </c>
      <c r="D75" s="19"/>
      <c r="E75" s="3" t="s">
        <v>112</v>
      </c>
      <c r="F75" s="6">
        <f>F56</f>
        <v>50</v>
      </c>
      <c r="G75" s="6">
        <f>G56</f>
        <v>50</v>
      </c>
      <c r="H75" s="6">
        <f>H56</f>
        <v>50</v>
      </c>
    </row>
    <row r="76" spans="1:8" ht="14.25" x14ac:dyDescent="0.2">
      <c r="A76" s="24" t="s">
        <v>110</v>
      </c>
      <c r="B76" s="25"/>
      <c r="C76" s="18">
        <v>32999</v>
      </c>
      <c r="D76" s="19"/>
      <c r="E76" s="3" t="s">
        <v>111</v>
      </c>
      <c r="F76" s="6">
        <f>F61</f>
        <v>1162000</v>
      </c>
      <c r="G76" s="6">
        <f>G61</f>
        <v>73500</v>
      </c>
      <c r="H76" s="6">
        <f>H61</f>
        <v>130000</v>
      </c>
    </row>
    <row r="77" spans="1:8" ht="14.25" x14ac:dyDescent="0.2">
      <c r="A77" s="2"/>
      <c r="B77" s="9"/>
      <c r="C77" s="18"/>
      <c r="D77" s="19"/>
      <c r="E77" s="3" t="s">
        <v>109</v>
      </c>
      <c r="F77" s="6">
        <f>SUM(F74:F76)</f>
        <v>1497309</v>
      </c>
      <c r="G77" s="6">
        <f>SUM(G74:G76)</f>
        <v>408809</v>
      </c>
      <c r="H77" s="6">
        <f>SUM(H74:H76)</f>
        <v>465309</v>
      </c>
    </row>
    <row r="78" spans="1:8" ht="14.25" x14ac:dyDescent="0.2">
      <c r="C78" s="18">
        <v>32</v>
      </c>
      <c r="D78" s="19"/>
      <c r="E78" s="3" t="s">
        <v>124</v>
      </c>
      <c r="F78" s="6">
        <f t="shared" ref="F78:G78" si="17">F6</f>
        <v>335309</v>
      </c>
      <c r="G78" s="6">
        <f t="shared" si="17"/>
        <v>335309</v>
      </c>
      <c r="H78" s="6">
        <f>H6</f>
        <v>335309</v>
      </c>
    </row>
    <row r="79" spans="1:8" ht="14.25" x14ac:dyDescent="0.2">
      <c r="C79" s="18">
        <v>31</v>
      </c>
      <c r="D79" s="19"/>
      <c r="E79" s="3" t="s">
        <v>127</v>
      </c>
      <c r="F79" s="6">
        <f t="shared" ref="F79:G79" si="18">1355200+316800+418000+358600+35530+264000</f>
        <v>2748130</v>
      </c>
      <c r="G79" s="6">
        <f t="shared" si="18"/>
        <v>2748130</v>
      </c>
      <c r="H79" s="6">
        <f>1355200+316800+418000+358600+35530+264000</f>
        <v>2748130</v>
      </c>
    </row>
    <row r="80" spans="1:8" ht="14.25" x14ac:dyDescent="0.2">
      <c r="C80" s="18">
        <v>32999</v>
      </c>
      <c r="D80" s="19"/>
      <c r="E80" s="3" t="s">
        <v>111</v>
      </c>
      <c r="F80" s="6">
        <f>F61</f>
        <v>1162000</v>
      </c>
      <c r="G80" s="6">
        <f t="shared" ref="G80:H80" si="19">G61</f>
        <v>73500</v>
      </c>
      <c r="H80" s="6">
        <f t="shared" si="19"/>
        <v>130000</v>
      </c>
    </row>
    <row r="81" spans="3:8" ht="14.25" x14ac:dyDescent="0.2">
      <c r="C81" s="18">
        <v>4</v>
      </c>
      <c r="D81" s="19"/>
      <c r="E81" s="3" t="s">
        <v>125</v>
      </c>
      <c r="F81" s="6">
        <v>1050000</v>
      </c>
      <c r="G81" s="6">
        <v>7000000</v>
      </c>
      <c r="H81" s="6">
        <v>600000</v>
      </c>
    </row>
    <row r="82" spans="3:8" ht="14.25" x14ac:dyDescent="0.2">
      <c r="C82" s="18"/>
      <c r="D82" s="19"/>
      <c r="E82" s="3" t="s">
        <v>109</v>
      </c>
      <c r="F82" s="6">
        <f>SUM(F78:F81)</f>
        <v>5295439</v>
      </c>
      <c r="G82" s="6">
        <f t="shared" ref="G82:H82" si="20">SUM(G78:G81)</f>
        <v>10156939</v>
      </c>
      <c r="H82" s="6">
        <f t="shared" si="20"/>
        <v>3813439</v>
      </c>
    </row>
    <row r="83" spans="3:8" ht="14.25" x14ac:dyDescent="0.2">
      <c r="C83" s="28" t="s">
        <v>128</v>
      </c>
      <c r="D83" s="29"/>
      <c r="E83" s="3" t="s">
        <v>129</v>
      </c>
      <c r="F83" s="6">
        <f>F78+F76</f>
        <v>1497309</v>
      </c>
      <c r="G83" s="6">
        <f t="shared" ref="G83:H83" si="21">G78+G76</f>
        <v>408809</v>
      </c>
      <c r="H83" s="6">
        <f t="shared" si="21"/>
        <v>465309</v>
      </c>
    </row>
    <row r="84" spans="3:8" ht="14.25" x14ac:dyDescent="0.2">
      <c r="C84" s="30"/>
      <c r="D84" s="31"/>
      <c r="E84" s="3" t="s">
        <v>127</v>
      </c>
      <c r="F84" s="6">
        <f>F79</f>
        <v>2748130</v>
      </c>
      <c r="G84" s="6">
        <f t="shared" ref="G84:H84" si="22">G79</f>
        <v>2748130</v>
      </c>
      <c r="H84" s="6">
        <f t="shared" si="22"/>
        <v>2748130</v>
      </c>
    </row>
    <row r="85" spans="3:8" ht="14.25" x14ac:dyDescent="0.2">
      <c r="C85" s="30"/>
      <c r="D85" s="31"/>
      <c r="E85" s="3" t="s">
        <v>125</v>
      </c>
      <c r="F85" s="6">
        <f>F81</f>
        <v>1050000</v>
      </c>
      <c r="G85" s="6">
        <f t="shared" ref="G85:H85" si="23">G81</f>
        <v>7000000</v>
      </c>
      <c r="H85" s="6">
        <f t="shared" si="23"/>
        <v>600000</v>
      </c>
    </row>
    <row r="86" spans="3:8" ht="14.25" x14ac:dyDescent="0.2">
      <c r="C86" s="32"/>
      <c r="D86" s="33"/>
      <c r="E86" s="3" t="s">
        <v>109</v>
      </c>
      <c r="F86" s="6">
        <f>SUM(F83:F85)</f>
        <v>5295439</v>
      </c>
      <c r="G86" s="6">
        <f>SUM(G83:G85)</f>
        <v>10156939</v>
      </c>
      <c r="H86" s="6">
        <f>SUM(H83:H85)</f>
        <v>3813439</v>
      </c>
    </row>
    <row r="87" spans="3:8" ht="14.25" x14ac:dyDescent="0.2">
      <c r="C87" s="34" t="s">
        <v>126</v>
      </c>
      <c r="D87" s="35"/>
      <c r="E87" s="36"/>
      <c r="F87" s="6">
        <f>F86-F82</f>
        <v>0</v>
      </c>
      <c r="G87" s="6">
        <f t="shared" ref="G87:H87" si="24">G86-G82</f>
        <v>0</v>
      </c>
      <c r="H87" s="6">
        <f t="shared" si="24"/>
        <v>0</v>
      </c>
    </row>
  </sheetData>
  <mergeCells count="21">
    <mergeCell ref="C81:D81"/>
    <mergeCell ref="C83:D86"/>
    <mergeCell ref="C87:E87"/>
    <mergeCell ref="C80:D80"/>
    <mergeCell ref="C82:D82"/>
    <mergeCell ref="C77:D77"/>
    <mergeCell ref="A2:E2"/>
    <mergeCell ref="A75:B75"/>
    <mergeCell ref="C78:D78"/>
    <mergeCell ref="C79:D79"/>
    <mergeCell ref="A74:B74"/>
    <mergeCell ref="A4:G4"/>
    <mergeCell ref="A76:B76"/>
    <mergeCell ref="C74:D74"/>
    <mergeCell ref="C75:D75"/>
    <mergeCell ref="C76:D76"/>
    <mergeCell ref="A1:E1"/>
    <mergeCell ref="C60:D60"/>
    <mergeCell ref="A6:E6"/>
    <mergeCell ref="C7:D7"/>
    <mergeCell ref="C56:D56"/>
  </mergeCells>
  <phoneticPr fontId="0" type="noConversion"/>
  <pageMargins left="0.74803149606299213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Projekcija 2017.-2019.</vt:lpstr>
      <vt:lpstr>'Projekcija 2017.-2019.'!Podrucje_ispisa</vt:lpstr>
    </vt:vector>
  </TitlesOfParts>
  <Company>RH-TDU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 Savic</dc:creator>
  <cp:lastModifiedBy>Pc10</cp:lastModifiedBy>
  <cp:lastPrinted>2017-01-16T07:17:00Z</cp:lastPrinted>
  <dcterms:created xsi:type="dcterms:W3CDTF">2005-03-22T08:22:31Z</dcterms:created>
  <dcterms:modified xsi:type="dcterms:W3CDTF">2017-01-16T07:17:29Z</dcterms:modified>
</cp:coreProperties>
</file>