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30" windowHeight="4050" tabRatio="604"/>
  </bookViews>
  <sheets>
    <sheet name="FP PiP 1" sheetId="5" r:id="rId1"/>
    <sheet name="FP PiP 2" sheetId="4" r:id="rId2"/>
    <sheet name="FP Ril" sheetId="6" r:id="rId3"/>
  </sheets>
  <definedNames>
    <definedName name="_xlnm.Print_Titles" localSheetId="2">'FP Ril'!$3:$4</definedName>
    <definedName name="_xlnm.Print_Area" localSheetId="0">'FP PiP 1'!$A$1:$I$38</definedName>
  </definedNames>
  <calcPr calcId="125725" fullCalcOnLoad="1"/>
</workbook>
</file>

<file path=xl/calcChain.xml><?xml version="1.0" encoding="utf-8"?>
<calcChain xmlns="http://schemas.openxmlformats.org/spreadsheetml/2006/main">
  <c r="F14" i="6"/>
  <c r="F10"/>
  <c r="E14"/>
  <c r="E10"/>
  <c r="D14"/>
  <c r="D10"/>
  <c r="J44"/>
  <c r="J32" i="4"/>
  <c r="K32"/>
  <c r="L32"/>
  <c r="M32"/>
  <c r="N32"/>
  <c r="O32"/>
  <c r="C32"/>
  <c r="D32"/>
  <c r="E32"/>
  <c r="F32"/>
  <c r="G32"/>
  <c r="H32"/>
  <c r="L33" i="6"/>
  <c r="K33"/>
  <c r="C33" i="5"/>
  <c r="D33"/>
  <c r="E33"/>
  <c r="F33"/>
  <c r="G33"/>
  <c r="H33"/>
  <c r="F8" i="6"/>
  <c r="F16"/>
  <c r="I32" i="4"/>
  <c r="B32"/>
  <c r="B33"/>
  <c r="A28"/>
  <c r="A29"/>
  <c r="A10"/>
  <c r="A11"/>
  <c r="A12"/>
  <c r="A13"/>
  <c r="A14"/>
  <c r="A15"/>
  <c r="A16"/>
  <c r="A17"/>
  <c r="A19"/>
  <c r="A20"/>
  <c r="A21"/>
  <c r="A22"/>
  <c r="A23"/>
  <c r="A24"/>
  <c r="A25"/>
  <c r="A26"/>
  <c r="A27"/>
  <c r="A9"/>
  <c r="A8"/>
  <c r="B33" i="5"/>
  <c r="D8" i="6"/>
  <c r="D16" s="1"/>
  <c r="C24"/>
  <c r="D24"/>
  <c r="E24"/>
  <c r="E44"/>
  <c r="F24"/>
  <c r="G24"/>
  <c r="H24"/>
  <c r="I24"/>
  <c r="I44"/>
  <c r="J24"/>
  <c r="K24"/>
  <c r="L24"/>
  <c r="M24"/>
  <c r="N24"/>
  <c r="C29"/>
  <c r="D29"/>
  <c r="E29"/>
  <c r="F29"/>
  <c r="G29"/>
  <c r="H29"/>
  <c r="I29"/>
  <c r="J29"/>
  <c r="K29"/>
  <c r="K45"/>
  <c r="L29"/>
  <c r="M30"/>
  <c r="N30"/>
  <c r="C35"/>
  <c r="D35"/>
  <c r="E35"/>
  <c r="F35"/>
  <c r="G35"/>
  <c r="H35"/>
  <c r="I35"/>
  <c r="J35"/>
  <c r="K35"/>
  <c r="L35"/>
  <c r="C39"/>
  <c r="D39"/>
  <c r="E39"/>
  <c r="F39"/>
  <c r="F44"/>
  <c r="G39"/>
  <c r="H39"/>
  <c r="I39"/>
  <c r="J39"/>
  <c r="K39"/>
  <c r="L39"/>
  <c r="C42"/>
  <c r="D42"/>
  <c r="E42"/>
  <c r="F42"/>
  <c r="G42"/>
  <c r="H42"/>
  <c r="I42"/>
  <c r="J42"/>
  <c r="K42"/>
  <c r="L42"/>
  <c r="D44"/>
  <c r="G44"/>
  <c r="H44"/>
  <c r="I33" i="4"/>
  <c r="E8" i="6"/>
  <c r="E16" s="1"/>
  <c r="L45"/>
  <c r="L44"/>
  <c r="K44"/>
  <c r="C44"/>
  <c r="C45"/>
  <c r="B34" i="5"/>
</calcChain>
</file>

<file path=xl/sharedStrings.xml><?xml version="1.0" encoding="utf-8"?>
<sst xmlns="http://schemas.openxmlformats.org/spreadsheetml/2006/main" count="89" uniqueCount="57">
  <si>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</si>
  <si>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</si>
  <si>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</si>
  <si>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</si>
  <si>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</si>
  <si>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</si>
  <si>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</si>
  <si>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</si>
  <si>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</si>
  <si>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</si>
  <si>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</si>
  <si>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</si>
  <si>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</si>
  <si>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</si>
  <si>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</si>
  <si>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</si>
  <si>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</si>
  <si>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</si>
  <si>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</si>
  <si>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</si>
  <si>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</si>
  <si>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</si>
  <si>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</si>
  <si>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</si>
  <si>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</si>
  <si>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</si>
  <si>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</si>
  <si>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</si>
  <si>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</si>
  <si>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</si>
  <si>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</si>
  <si>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</si>
  <si>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</si>
  <si>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</si>
  <si>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2015.</t>
  </si>
  <si>
    <t>2016.</t>
  </si>
  <si>
    <t>FINANCIJSKI PLAN - Procjena prihoda i primitaka za 2015</t>
  </si>
  <si>
    <t>Ukupno prihodi i primici za 2015.</t>
  </si>
  <si>
    <t>2017.</t>
  </si>
  <si>
    <t>FINANCIJSKI PLAN - Procjena prihoda i primitaka za 2016. i  2017.</t>
  </si>
  <si>
    <t>Ukupno prihodi i primici za 2016. i 2017.</t>
  </si>
  <si>
    <t>Plan 2015</t>
  </si>
  <si>
    <t>Procjena 2016</t>
  </si>
  <si>
    <t>Procjena 2017</t>
  </si>
  <si>
    <t>Plan 2015.</t>
  </si>
  <si>
    <t>PROCJENA 2016.</t>
  </si>
  <si>
    <t>PROCJENA 2017.</t>
  </si>
  <si>
    <t>Korisnik proračuna OŠ "Ivan Goran Kovačić" Lišane Ostrovičke</t>
  </si>
  <si>
    <t>Materijalni rashodi</t>
  </si>
  <si>
    <t>Rashodi za materijal i energiju</t>
  </si>
  <si>
    <t>Rashodi za usluge</t>
  </si>
  <si>
    <t>Ostali nespom.rash.poslovanja</t>
  </si>
  <si>
    <t>Financijski rashodi</t>
  </si>
  <si>
    <t>Ostali financijski rashodi</t>
  </si>
  <si>
    <t>Naknade trošk. zaposlenima</t>
  </si>
  <si>
    <t>Rashodi za nab.dugotr.imovine</t>
  </si>
  <si>
    <t xml:space="preserve">Građevinski objekti 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</si>
</sst>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4" xfId="0" applyFont="1" applyFill="1" applyBorder="1" applyAlignment="1">
      <alignment horizontal="center"/>
    </xf>
    <xf numFmtId="0" fontId="6" fillId="1" borderId="5" xfId="0" applyFont="1" applyFill="1" applyBorder="1" applyAlignment="1">
      <alignment horizontal="right" vertical="center" wrapText="1"/>
    </xf>
    <xf numFmtId="0" fontId="6" fillId="1" borderId="6" xfId="0" applyFont="1" applyFill="1" applyBorder="1" applyAlignment="1">
      <alignment horizontal="left" wrapText="1"/>
    </xf>
    <xf numFmtId="0" fontId="3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8" xfId="0" applyFont="1" applyBorder="1"/>
    <xf numFmtId="0" fontId="3" fillId="0" borderId="3" xfId="0" applyFont="1" applyBorder="1"/>
    <xf numFmtId="0" fontId="5" fillId="0" borderId="0" xfId="0" applyFont="1" applyAlignment="1">
      <alignment horizontal="right"/>
    </xf>
    <xf numFmtId="0" fontId="4" fillId="1" borderId="4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right" vertical="center" wrapText="1"/>
    </xf>
    <xf numFmtId="0" fontId="4" fillId="1" borderId="6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2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8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5" fillId="0" borderId="0" xfId="0" quotePrefix="1" applyFont="1"/>
    <xf numFmtId="0" fontId="11" fillId="0" borderId="0" xfId="0" applyFont="1"/>
    <xf numFmtId="3" fontId="5" fillId="0" borderId="0" xfId="0" applyNumberFormat="1" applyFont="1"/>
    <xf numFmtId="3" fontId="12" fillId="0" borderId="0" xfId="0" quotePrefix="1" applyNumberFormat="1" applyFont="1" applyAlignment="1">
      <alignment horizontal="left"/>
    </xf>
    <xf numFmtId="0" fontId="12" fillId="0" borderId="19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0" borderId="0" xfId="0" applyFont="1"/>
    <xf numFmtId="3" fontId="13" fillId="0" borderId="0" xfId="0" applyNumberFormat="1" applyFont="1"/>
    <xf numFmtId="3" fontId="12" fillId="0" borderId="20" xfId="0" quotePrefix="1" applyNumberFormat="1" applyFont="1" applyBorder="1" applyAlignment="1">
      <alignment horizontal="left"/>
    </xf>
    <xf numFmtId="3" fontId="13" fillId="0" borderId="21" xfId="0" applyNumberFormat="1" applyFont="1" applyBorder="1"/>
    <xf numFmtId="3" fontId="13" fillId="0" borderId="21" xfId="0" applyNumberFormat="1" applyFont="1" applyBorder="1" applyAlignment="1">
      <alignment wrapText="1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wrapText="1"/>
    </xf>
    <xf numFmtId="3" fontId="14" fillId="0" borderId="22" xfId="0" applyNumberFormat="1" applyFont="1" applyBorder="1" applyAlignment="1">
      <alignment horizontal="left"/>
    </xf>
    <xf numFmtId="0" fontId="13" fillId="0" borderId="22" xfId="0" applyNumberFormat="1" applyFont="1" applyBorder="1"/>
    <xf numFmtId="3" fontId="13" fillId="0" borderId="23" xfId="0" applyNumberFormat="1" applyFont="1" applyBorder="1"/>
    <xf numFmtId="3" fontId="12" fillId="0" borderId="24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left"/>
    </xf>
    <xf numFmtId="3" fontId="12" fillId="0" borderId="25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187" fontId="13" fillId="0" borderId="28" xfId="1" applyFont="1" applyBorder="1"/>
    <xf numFmtId="187" fontId="12" fillId="0" borderId="29" xfId="1" applyFont="1" applyBorder="1" applyAlignment="1">
      <alignment wrapText="1"/>
    </xf>
    <xf numFmtId="3" fontId="12" fillId="0" borderId="29" xfId="0" applyNumberFormat="1" applyFont="1" applyBorder="1"/>
    <xf numFmtId="187" fontId="13" fillId="0" borderId="29" xfId="1" applyFont="1" applyBorder="1"/>
    <xf numFmtId="3" fontId="12" fillId="0" borderId="22" xfId="0" applyNumberFormat="1" applyFont="1" applyBorder="1" applyAlignment="1">
      <alignment horizontal="left"/>
    </xf>
    <xf numFmtId="3" fontId="12" fillId="0" borderId="22" xfId="0" applyNumberFormat="1" applyFont="1" applyBorder="1"/>
    <xf numFmtId="187" fontId="12" fillId="0" borderId="22" xfId="1" applyFont="1" applyBorder="1"/>
    <xf numFmtId="3" fontId="12" fillId="0" borderId="0" xfId="0" applyNumberFormat="1" applyFont="1" applyBorder="1"/>
    <xf numFmtId="3" fontId="13" fillId="0" borderId="25" xfId="0" applyNumberFormat="1" applyFont="1" applyBorder="1"/>
    <xf numFmtId="3" fontId="13" fillId="0" borderId="0" xfId="0" applyNumberFormat="1" applyFont="1" applyBorder="1"/>
    <xf numFmtId="3" fontId="12" fillId="0" borderId="0" xfId="0" quotePrefix="1" applyNumberFormat="1" applyFont="1" applyBorder="1" applyAlignment="1">
      <alignment horizontal="left"/>
    </xf>
    <xf numFmtId="3" fontId="12" fillId="0" borderId="19" xfId="0" quotePrefix="1" applyNumberFormat="1" applyFont="1" applyBorder="1" applyAlignment="1">
      <alignment horizontal="left"/>
    </xf>
    <xf numFmtId="3" fontId="13" fillId="0" borderId="20" xfId="0" applyNumberFormat="1" applyFont="1" applyBorder="1"/>
    <xf numFmtId="3" fontId="14" fillId="0" borderId="0" xfId="0" quotePrefix="1" applyNumberFormat="1" applyFont="1" applyFill="1" applyBorder="1" applyAlignment="1">
      <alignment horizontal="left"/>
    </xf>
    <xf numFmtId="3" fontId="14" fillId="0" borderId="0" xfId="0" quotePrefix="1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 wrapText="1"/>
    </xf>
    <xf numFmtId="0" fontId="12" fillId="0" borderId="30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19" xfId="0" quotePrefix="1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3" fillId="0" borderId="31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13" fillId="0" borderId="31" xfId="0" applyNumberFormat="1" applyFont="1" applyBorder="1" applyAlignment="1">
      <alignment horizontal="left" vertical="center"/>
    </xf>
    <xf numFmtId="0" fontId="13" fillId="0" borderId="31" xfId="0" quotePrefix="1" applyNumberFormat="1" applyFont="1" applyBorder="1" applyAlignment="1">
      <alignment horizontal="left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31" xfId="0" quotePrefix="1" applyNumberFormat="1" applyFont="1" applyBorder="1" applyAlignment="1">
      <alignment horizontal="left" vertical="center"/>
    </xf>
    <xf numFmtId="3" fontId="12" fillId="0" borderId="3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19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3" fontId="12" fillId="0" borderId="19" xfId="0" quotePrefix="1" applyNumberFormat="1" applyFont="1" applyBorder="1" applyAlignment="1">
      <alignment horizontal="center" vertical="center"/>
    </xf>
    <xf numFmtId="3" fontId="12" fillId="0" borderId="19" xfId="0" quotePrefix="1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13" fillId="0" borderId="0" xfId="0" quotePrefix="1" applyNumberFormat="1" applyFont="1" applyFill="1" applyBorder="1" applyAlignment="1">
      <alignment horizontal="left"/>
    </xf>
    <xf numFmtId="3" fontId="13" fillId="0" borderId="0" xfId="0" quotePrefix="1" applyNumberFormat="1" applyFont="1" applyBorder="1" applyAlignment="1">
      <alignment horizontal="left"/>
    </xf>
    <xf numFmtId="3" fontId="13" fillId="0" borderId="0" xfId="0" quotePrefix="1" applyNumberFormat="1" applyFont="1" applyAlignment="1">
      <alignment horizontal="left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32" xfId="0" applyFont="1" applyBorder="1"/>
    <xf numFmtId="4" fontId="5" fillId="0" borderId="33" xfId="0" applyNumberFormat="1" applyFont="1" applyBorder="1" applyAlignment="1">
      <alignment horizontal="right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4" fontId="15" fillId="0" borderId="13" xfId="0" applyNumberFormat="1" applyFont="1" applyBorder="1"/>
    <xf numFmtId="4" fontId="15" fillId="0" borderId="14" xfId="0" applyNumberFormat="1" applyFont="1" applyBorder="1"/>
    <xf numFmtId="4" fontId="15" fillId="0" borderId="32" xfId="0" applyNumberFormat="1" applyFont="1" applyBorder="1"/>
    <xf numFmtId="4" fontId="15" fillId="0" borderId="15" xfId="0" applyNumberFormat="1" applyFont="1" applyBorder="1"/>
    <xf numFmtId="4" fontId="0" fillId="0" borderId="2" xfId="0" applyNumberFormat="1" applyBorder="1" applyAlignment="1">
      <alignment horizontal="center"/>
    </xf>
    <xf numFmtId="4" fontId="0" fillId="0" borderId="36" xfId="0" applyNumberFormat="1" applyBorder="1"/>
    <xf numFmtId="4" fontId="0" fillId="0" borderId="30" xfId="0" applyNumberFormat="1" applyBorder="1"/>
    <xf numFmtId="4" fontId="0" fillId="0" borderId="37" xfId="0" applyNumberFormat="1" applyBorder="1"/>
    <xf numFmtId="4" fontId="0" fillId="0" borderId="38" xfId="0" applyNumberFormat="1" applyBorder="1"/>
    <xf numFmtId="3" fontId="0" fillId="0" borderId="10" xfId="0" applyNumberFormat="1" applyBorder="1"/>
    <xf numFmtId="3" fontId="0" fillId="0" borderId="2" xfId="0" applyNumberFormat="1" applyBorder="1" applyAlignment="1">
      <alignment horizontal="center"/>
    </xf>
    <xf numFmtId="3" fontId="13" fillId="0" borderId="39" xfId="0" applyNumberFormat="1" applyFont="1" applyBorder="1"/>
    <xf numFmtId="3" fontId="12" fillId="0" borderId="30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42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46" xfId="0" applyNumberFormat="1" applyFont="1" applyBorder="1" applyAlignment="1"/>
    <xf numFmtId="0" fontId="5" fillId="0" borderId="47" xfId="0" applyFont="1" applyBorder="1" applyAlignment="1"/>
    <xf numFmtId="0" fontId="5" fillId="0" borderId="48" xfId="0" applyFont="1" applyBorder="1" applyAlignment="1"/>
    <xf numFmtId="0" fontId="4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3" fontId="12" fillId="0" borderId="28" xfId="0" applyNumberFormat="1" applyFont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topLeftCell="A19" zoomScale="75" zoomScaleNormal="75" workbookViewId="0">
      <selection activeCell="B33" sqref="B33"/>
    </sheetView>
  </sheetViews>
  <sheetFormatPr defaultRowHeight="12.75"/>
  <cols>
    <col min="1" max="1" width="36.42578125" customWidth="1"/>
    <col min="2" max="2" width="19.425781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>
      <c r="H1" s="45" t="s">
        <v>21</v>
      </c>
    </row>
    <row r="3" spans="1:9" s="5" customFormat="1" ht="20.25">
      <c r="A3" s="150" t="s">
        <v>36</v>
      </c>
      <c r="B3" s="150"/>
      <c r="C3" s="150"/>
      <c r="D3" s="150"/>
      <c r="E3" s="150"/>
      <c r="F3" s="150"/>
      <c r="G3" s="150"/>
      <c r="H3" s="150"/>
    </row>
    <row r="4" spans="1:9" s="5" customFormat="1" ht="15.75" customHeight="1">
      <c r="A4" s="151"/>
      <c r="B4" s="152"/>
      <c r="C4" s="152"/>
      <c r="D4" s="152"/>
      <c r="E4" s="152"/>
      <c r="F4" s="152"/>
      <c r="G4" s="152"/>
      <c r="H4" s="152"/>
      <c r="I4" s="6"/>
    </row>
    <row r="5" spans="1:9" s="5" customFormat="1" ht="15" hidden="1"/>
    <row r="6" spans="1:9" s="5" customFormat="1" ht="15.75" thickBot="1">
      <c r="H6" s="21" t="s">
        <v>1</v>
      </c>
    </row>
    <row r="7" spans="1:9" s="5" customFormat="1" ht="16.5" thickBot="1">
      <c r="A7" s="22" t="s">
        <v>3</v>
      </c>
      <c r="B7" s="158" t="s">
        <v>34</v>
      </c>
      <c r="C7" s="159"/>
      <c r="D7" s="159"/>
      <c r="E7" s="159"/>
      <c r="F7" s="159"/>
      <c r="G7" s="159"/>
      <c r="H7" s="160"/>
    </row>
    <row r="8" spans="1:9" s="5" customFormat="1" ht="15.75" customHeight="1">
      <c r="A8" s="23" t="s">
        <v>29</v>
      </c>
      <c r="B8" s="163" t="s">
        <v>4</v>
      </c>
      <c r="C8" s="165" t="s">
        <v>5</v>
      </c>
      <c r="D8" s="165" t="s">
        <v>6</v>
      </c>
      <c r="E8" s="161" t="s">
        <v>7</v>
      </c>
      <c r="F8" s="161" t="s">
        <v>0</v>
      </c>
      <c r="G8" s="161" t="s">
        <v>25</v>
      </c>
      <c r="H8" s="153" t="s">
        <v>26</v>
      </c>
    </row>
    <row r="9" spans="1:9" s="5" customFormat="1" ht="60.75" customHeight="1" thickBot="1">
      <c r="A9" s="24" t="s">
        <v>28</v>
      </c>
      <c r="B9" s="164"/>
      <c r="C9" s="166"/>
      <c r="D9" s="166"/>
      <c r="E9" s="162"/>
      <c r="F9" s="162"/>
      <c r="G9" s="162"/>
      <c r="H9" s="154"/>
    </row>
    <row r="10" spans="1:9" s="5" customFormat="1" ht="30" customHeight="1">
      <c r="A10" s="25">
        <v>3211</v>
      </c>
      <c r="B10" s="112">
        <v>12000</v>
      </c>
      <c r="C10" s="27"/>
      <c r="D10" s="27"/>
      <c r="E10" s="26"/>
      <c r="F10" s="26"/>
      <c r="G10" s="36"/>
      <c r="H10" s="28"/>
    </row>
    <row r="11" spans="1:9" s="5" customFormat="1" ht="30" customHeight="1">
      <c r="A11" s="29">
        <v>3213</v>
      </c>
      <c r="B11" s="113">
        <v>1200</v>
      </c>
      <c r="C11" s="30"/>
      <c r="D11" s="30"/>
      <c r="E11" s="30"/>
      <c r="F11" s="30"/>
      <c r="G11" s="37"/>
      <c r="H11" s="31"/>
    </row>
    <row r="12" spans="1:9" s="5" customFormat="1" ht="30" customHeight="1">
      <c r="A12" s="29">
        <v>3221</v>
      </c>
      <c r="B12" s="113">
        <v>9739.8799999999992</v>
      </c>
      <c r="C12" s="30"/>
      <c r="D12" s="30"/>
      <c r="E12" s="30"/>
      <c r="F12" s="30"/>
      <c r="G12" s="37"/>
      <c r="H12" s="31"/>
    </row>
    <row r="13" spans="1:9" s="5" customFormat="1" ht="30" customHeight="1">
      <c r="A13" s="29">
        <v>3222</v>
      </c>
      <c r="B13" s="113">
        <v>7832.15</v>
      </c>
      <c r="C13" s="30"/>
      <c r="D13" s="30"/>
      <c r="E13" s="30"/>
      <c r="F13" s="30"/>
      <c r="G13" s="37"/>
      <c r="H13" s="31"/>
    </row>
    <row r="14" spans="1:9" s="5" customFormat="1" ht="30" customHeight="1">
      <c r="A14" s="29">
        <v>3223</v>
      </c>
      <c r="B14" s="113">
        <v>67000</v>
      </c>
      <c r="C14" s="30"/>
      <c r="D14" s="30"/>
      <c r="E14" s="30"/>
      <c r="F14" s="30"/>
      <c r="G14" s="37"/>
      <c r="H14" s="31"/>
    </row>
    <row r="15" spans="1:9" s="5" customFormat="1" ht="30" customHeight="1">
      <c r="A15" s="29">
        <v>3224</v>
      </c>
      <c r="B15" s="113">
        <v>15000</v>
      </c>
      <c r="C15" s="30"/>
      <c r="D15" s="30"/>
      <c r="E15" s="30"/>
      <c r="F15" s="30"/>
      <c r="G15" s="37"/>
      <c r="H15" s="31"/>
    </row>
    <row r="16" spans="1:9" s="5" customFormat="1" ht="30" customHeight="1">
      <c r="A16" s="29">
        <v>3225</v>
      </c>
      <c r="B16" s="113">
        <v>5000</v>
      </c>
      <c r="C16" s="30"/>
      <c r="D16" s="30"/>
      <c r="E16" s="30"/>
      <c r="F16" s="30"/>
      <c r="G16" s="37"/>
      <c r="H16" s="31"/>
    </row>
    <row r="17" spans="1:8" s="5" customFormat="1" ht="30" customHeight="1">
      <c r="A17" s="29">
        <v>3227</v>
      </c>
      <c r="B17" s="113">
        <v>2000</v>
      </c>
      <c r="C17" s="30"/>
      <c r="D17" s="30"/>
      <c r="E17" s="30"/>
      <c r="F17" s="30"/>
      <c r="G17" s="37"/>
      <c r="H17" s="31"/>
    </row>
    <row r="18" spans="1:8" s="5" customFormat="1" ht="30" customHeight="1">
      <c r="A18" s="29">
        <v>3231</v>
      </c>
      <c r="B18" s="113">
        <v>11000</v>
      </c>
      <c r="C18" s="30"/>
      <c r="D18" s="30"/>
      <c r="E18" s="30"/>
      <c r="F18" s="30"/>
      <c r="G18" s="37"/>
      <c r="H18" s="31"/>
    </row>
    <row r="19" spans="1:8" s="5" customFormat="1" ht="30" customHeight="1">
      <c r="A19" s="29">
        <v>3232</v>
      </c>
      <c r="B19" s="113">
        <v>15000</v>
      </c>
      <c r="C19" s="30"/>
      <c r="D19" s="30"/>
      <c r="E19" s="30"/>
      <c r="F19" s="30"/>
      <c r="G19" s="37"/>
      <c r="H19" s="31"/>
    </row>
    <row r="20" spans="1:8" s="5" customFormat="1" ht="30" customHeight="1">
      <c r="A20" s="29">
        <v>3234</v>
      </c>
      <c r="B20" s="113">
        <v>7600</v>
      </c>
      <c r="C20" s="30"/>
      <c r="D20" s="30"/>
      <c r="E20" s="30"/>
      <c r="F20" s="30"/>
      <c r="G20" s="37"/>
      <c r="H20" s="31"/>
    </row>
    <row r="21" spans="1:8" s="5" customFormat="1" ht="30" customHeight="1">
      <c r="A21" s="29">
        <v>3235</v>
      </c>
      <c r="B21" s="113">
        <v>176540.4</v>
      </c>
      <c r="C21" s="30"/>
      <c r="D21" s="30"/>
      <c r="E21" s="30"/>
      <c r="F21" s="30"/>
      <c r="G21" s="37"/>
      <c r="H21" s="31"/>
    </row>
    <row r="22" spans="1:8" s="5" customFormat="1" ht="30" customHeight="1">
      <c r="A22" s="116">
        <v>3236</v>
      </c>
      <c r="B22" s="117">
        <v>2000</v>
      </c>
      <c r="C22" s="118"/>
      <c r="D22" s="118"/>
      <c r="E22" s="118"/>
      <c r="F22" s="118"/>
      <c r="G22" s="119"/>
      <c r="H22" s="120"/>
    </row>
    <row r="23" spans="1:8" s="5" customFormat="1" ht="30" customHeight="1">
      <c r="A23" s="116">
        <v>3237</v>
      </c>
      <c r="B23" s="117">
        <v>0</v>
      </c>
      <c r="C23" s="118"/>
      <c r="D23" s="118"/>
      <c r="E23" s="118"/>
      <c r="F23" s="118"/>
      <c r="G23" s="119"/>
      <c r="H23" s="120"/>
    </row>
    <row r="24" spans="1:8" s="5" customFormat="1" ht="30" customHeight="1">
      <c r="A24" s="116">
        <v>3238</v>
      </c>
      <c r="B24" s="117">
        <v>11000</v>
      </c>
      <c r="C24" s="118"/>
      <c r="D24" s="118"/>
      <c r="E24" s="118"/>
      <c r="F24" s="118"/>
      <c r="G24" s="119"/>
      <c r="H24" s="120"/>
    </row>
    <row r="25" spans="1:8" s="5" customFormat="1" ht="30" customHeight="1">
      <c r="A25" s="116">
        <v>3239</v>
      </c>
      <c r="B25" s="117">
        <v>1000</v>
      </c>
      <c r="C25" s="118"/>
      <c r="D25" s="118"/>
      <c r="E25" s="118"/>
      <c r="F25" s="118"/>
      <c r="G25" s="119"/>
      <c r="H25" s="120"/>
    </row>
    <row r="26" spans="1:8" s="5" customFormat="1" ht="30" customHeight="1">
      <c r="A26" s="116">
        <v>3292</v>
      </c>
      <c r="B26" s="117">
        <v>3896.5</v>
      </c>
      <c r="C26" s="118"/>
      <c r="D26" s="118"/>
      <c r="E26" s="118"/>
      <c r="F26" s="118"/>
      <c r="G26" s="119"/>
      <c r="H26" s="120"/>
    </row>
    <row r="27" spans="1:8" s="5" customFormat="1" ht="30" customHeight="1">
      <c r="A27" s="116">
        <v>3293</v>
      </c>
      <c r="B27" s="117">
        <v>2000</v>
      </c>
      <c r="C27" s="118"/>
      <c r="D27" s="118"/>
      <c r="E27" s="118"/>
      <c r="F27" s="118"/>
      <c r="G27" s="119"/>
      <c r="H27" s="120"/>
    </row>
    <row r="28" spans="1:8" s="5" customFormat="1" ht="30" customHeight="1">
      <c r="A28" s="116">
        <v>3294</v>
      </c>
      <c r="B28" s="117">
        <v>1200</v>
      </c>
      <c r="C28" s="118"/>
      <c r="D28" s="118"/>
      <c r="E28" s="118"/>
      <c r="F28" s="118"/>
      <c r="G28" s="119"/>
      <c r="H28" s="120"/>
    </row>
    <row r="29" spans="1:8" s="5" customFormat="1" ht="30" customHeight="1">
      <c r="A29" s="116">
        <v>3295</v>
      </c>
      <c r="B29" s="117">
        <v>0</v>
      </c>
      <c r="C29" s="118"/>
      <c r="D29" s="118"/>
      <c r="E29" s="118"/>
      <c r="F29" s="118"/>
      <c r="G29" s="119"/>
      <c r="H29" s="120"/>
    </row>
    <row r="30" spans="1:8" s="5" customFormat="1" ht="30" customHeight="1">
      <c r="A30" s="116">
        <v>3299</v>
      </c>
      <c r="B30" s="117">
        <v>1000</v>
      </c>
      <c r="C30" s="118"/>
      <c r="D30" s="118">
        <v>112000</v>
      </c>
      <c r="E30" s="118"/>
      <c r="F30" s="118"/>
      <c r="G30" s="119"/>
      <c r="H30" s="120"/>
    </row>
    <row r="31" spans="1:8" s="5" customFormat="1" ht="30" customHeight="1">
      <c r="A31" s="116">
        <v>3431</v>
      </c>
      <c r="B31" s="117">
        <v>100</v>
      </c>
      <c r="C31" s="118"/>
      <c r="D31" s="118"/>
      <c r="E31" s="118"/>
      <c r="F31" s="118"/>
      <c r="G31" s="119"/>
      <c r="H31" s="120"/>
    </row>
    <row r="32" spans="1:8" s="5" customFormat="1" ht="30" customHeight="1" thickBot="1">
      <c r="A32" s="32">
        <v>421</v>
      </c>
      <c r="B32" s="114"/>
      <c r="C32" s="33"/>
      <c r="D32" s="33"/>
      <c r="E32" s="33"/>
      <c r="F32" s="33"/>
      <c r="G32" s="38"/>
      <c r="H32" s="34">
        <v>1050000</v>
      </c>
    </row>
    <row r="33" spans="1:15" s="5" customFormat="1" ht="30" customHeight="1" thickBot="1">
      <c r="A33" s="35" t="s">
        <v>2</v>
      </c>
      <c r="B33" s="115">
        <f>SUM(B10:B32)</f>
        <v>352108.93</v>
      </c>
      <c r="C33" s="115">
        <f t="shared" ref="C33:H33" si="0">SUM(C10:C32)</f>
        <v>0</v>
      </c>
      <c r="D33" s="115">
        <f t="shared" si="0"/>
        <v>112000</v>
      </c>
      <c r="E33" s="115">
        <f t="shared" si="0"/>
        <v>0</v>
      </c>
      <c r="F33" s="115">
        <f t="shared" si="0"/>
        <v>0</v>
      </c>
      <c r="G33" s="115">
        <f t="shared" si="0"/>
        <v>0</v>
      </c>
      <c r="H33" s="115">
        <f t="shared" si="0"/>
        <v>1050000</v>
      </c>
    </row>
    <row r="34" spans="1:15" s="5" customFormat="1" ht="30" customHeight="1" thickBot="1">
      <c r="A34" s="35" t="s">
        <v>37</v>
      </c>
      <c r="B34" s="155">
        <f>B33+C33+D33+E33+F33+G33+H33</f>
        <v>1514108.93</v>
      </c>
      <c r="C34" s="156"/>
      <c r="D34" s="156"/>
      <c r="E34" s="156"/>
      <c r="F34" s="156"/>
      <c r="G34" s="156"/>
      <c r="H34" s="157"/>
    </row>
    <row r="35" spans="1:15" s="5" customFormat="1" ht="15"/>
    <row r="36" spans="1:15" s="5" customFormat="1" ht="15.75">
      <c r="A36" s="4"/>
      <c r="G36" s="46"/>
      <c r="H36" s="46"/>
      <c r="I36" s="46"/>
      <c r="J36"/>
      <c r="K36"/>
      <c r="L36"/>
      <c r="M36"/>
      <c r="N36"/>
      <c r="O36"/>
    </row>
    <row r="37" spans="1:15" s="5" customFormat="1" ht="15">
      <c r="A37" s="44"/>
      <c r="I37"/>
      <c r="J37"/>
      <c r="K37"/>
      <c r="L37"/>
      <c r="M37"/>
      <c r="N37"/>
      <c r="O37"/>
    </row>
    <row r="38" spans="1:15" s="5" customFormat="1" ht="34.5" customHeight="1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s="5" customFormat="1" ht="15">
      <c r="A39" s="44"/>
      <c r="I39"/>
      <c r="J39"/>
      <c r="K39"/>
      <c r="L39"/>
      <c r="M39"/>
      <c r="N39"/>
      <c r="O39"/>
    </row>
    <row r="40" spans="1:15" s="5" customFormat="1" ht="15"/>
    <row r="41" spans="1:15" s="5" customFormat="1" ht="15"/>
    <row r="42" spans="1:15" s="5" customFormat="1" ht="15"/>
    <row r="43" spans="1:15" s="5" customFormat="1" ht="15"/>
    <row r="44" spans="1:15" s="5" customFormat="1" ht="15"/>
    <row r="45" spans="1:15" s="5" customFormat="1" ht="15"/>
    <row r="46" spans="1:15" s="5" customFormat="1" ht="15"/>
    <row r="47" spans="1:15" s="5" customFormat="1" ht="15"/>
    <row r="48" spans="1:15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</sheetData>
  <mergeCells count="12">
    <mergeCell ref="D8:D9"/>
    <mergeCell ref="G8:G9"/>
    <mergeCell ref="A38:O38"/>
    <mergeCell ref="A3:H3"/>
    <mergeCell ref="A4:H4"/>
    <mergeCell ref="H8:H9"/>
    <mergeCell ref="B34:H34"/>
    <mergeCell ref="B7:H7"/>
    <mergeCell ref="E8:E9"/>
    <mergeCell ref="F8:F9"/>
    <mergeCell ref="B8:B9"/>
    <mergeCell ref="C8:C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opLeftCell="A19" zoomScale="75" zoomScaleNormal="100" workbookViewId="0">
      <selection activeCell="O30" sqref="O30"/>
    </sheetView>
  </sheetViews>
  <sheetFormatPr defaultRowHeight="12.75"/>
  <cols>
    <col min="1" max="1" width="39.5703125" customWidth="1"/>
    <col min="2" max="2" width="14.42578125" customWidth="1"/>
    <col min="3" max="3" width="9.85546875" customWidth="1"/>
    <col min="4" max="4" width="15.140625" customWidth="1"/>
    <col min="5" max="5" width="10.7109375" customWidth="1"/>
    <col min="6" max="6" width="11" customWidth="1"/>
    <col min="7" max="7" width="25.42578125" customWidth="1"/>
    <col min="8" max="8" width="14.42578125" customWidth="1"/>
    <col min="9" max="9" width="17.85546875" customWidth="1"/>
    <col min="10" max="10" width="10.140625" customWidth="1"/>
    <col min="11" max="11" width="10.42578125" customWidth="1"/>
    <col min="12" max="12" width="11" customWidth="1"/>
    <col min="13" max="13" width="10.7109375" customWidth="1"/>
    <col min="14" max="14" width="21.85546875" customWidth="1"/>
    <col min="15" max="15" width="16" customWidth="1"/>
  </cols>
  <sheetData>
    <row r="1" spans="1:15">
      <c r="N1" s="45" t="s">
        <v>22</v>
      </c>
    </row>
    <row r="2" spans="1:15" ht="20.25">
      <c r="A2" s="150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.7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3.5" thickBot="1">
      <c r="O4" s="7" t="s">
        <v>1</v>
      </c>
    </row>
    <row r="5" spans="1:15" ht="15.75" thickBot="1">
      <c r="A5" s="8" t="s">
        <v>3</v>
      </c>
      <c r="B5" s="167" t="s">
        <v>35</v>
      </c>
      <c r="C5" s="168"/>
      <c r="D5" s="168"/>
      <c r="E5" s="168"/>
      <c r="F5" s="168"/>
      <c r="G5" s="168"/>
      <c r="H5" s="169"/>
      <c r="I5" s="167" t="s">
        <v>38</v>
      </c>
      <c r="J5" s="168"/>
      <c r="K5" s="168"/>
      <c r="L5" s="168"/>
      <c r="M5" s="168"/>
      <c r="N5" s="168"/>
      <c r="O5" s="169"/>
    </row>
    <row r="6" spans="1:15" ht="15.75" customHeight="1">
      <c r="A6" s="9" t="s">
        <v>31</v>
      </c>
      <c r="B6" s="163" t="s">
        <v>4</v>
      </c>
      <c r="C6" s="165" t="s">
        <v>5</v>
      </c>
      <c r="D6" s="165" t="s">
        <v>6</v>
      </c>
      <c r="E6" s="161" t="s">
        <v>7</v>
      </c>
      <c r="F6" s="161" t="s">
        <v>0</v>
      </c>
      <c r="G6" s="161" t="s">
        <v>25</v>
      </c>
      <c r="H6" s="153" t="s">
        <v>26</v>
      </c>
      <c r="I6" s="163" t="s">
        <v>4</v>
      </c>
      <c r="J6" s="173" t="s">
        <v>5</v>
      </c>
      <c r="K6" s="173" t="s">
        <v>6</v>
      </c>
      <c r="L6" s="161" t="s">
        <v>7</v>
      </c>
      <c r="M6" s="161" t="s">
        <v>0</v>
      </c>
      <c r="N6" s="161" t="s">
        <v>25</v>
      </c>
      <c r="O6" s="153" t="s">
        <v>26</v>
      </c>
    </row>
    <row r="7" spans="1:15" ht="63.75" customHeight="1" thickBot="1">
      <c r="A7" s="10" t="s">
        <v>30</v>
      </c>
      <c r="B7" s="164"/>
      <c r="C7" s="166"/>
      <c r="D7" s="166"/>
      <c r="E7" s="162"/>
      <c r="F7" s="162"/>
      <c r="G7" s="162"/>
      <c r="H7" s="154"/>
      <c r="I7" s="164"/>
      <c r="J7" s="174"/>
      <c r="K7" s="174"/>
      <c r="L7" s="162"/>
      <c r="M7" s="162"/>
      <c r="N7" s="162"/>
      <c r="O7" s="154"/>
    </row>
    <row r="8" spans="1:15" ht="24.95" customHeight="1">
      <c r="A8" s="17">
        <f>'FP PiP 1'!A10</f>
        <v>3211</v>
      </c>
      <c r="B8" s="124">
        <v>12000</v>
      </c>
      <c r="C8" s="16"/>
      <c r="D8" s="16"/>
      <c r="E8" s="16"/>
      <c r="F8" s="16"/>
      <c r="G8" s="39"/>
      <c r="H8" s="19"/>
      <c r="I8" s="129">
        <v>13000</v>
      </c>
      <c r="J8" s="12"/>
      <c r="K8" s="12"/>
      <c r="L8" s="12"/>
      <c r="M8" s="12"/>
      <c r="N8" s="43"/>
      <c r="O8" s="13"/>
    </row>
    <row r="9" spans="1:15" ht="24.95" customHeight="1">
      <c r="A9" s="18">
        <f>'FP PiP 1'!A11</f>
        <v>3213</v>
      </c>
      <c r="B9" s="125">
        <v>1200</v>
      </c>
      <c r="C9" s="11"/>
      <c r="D9" s="11"/>
      <c r="E9" s="11"/>
      <c r="F9" s="11"/>
      <c r="G9" s="40"/>
      <c r="H9" s="20"/>
      <c r="I9" s="130">
        <v>1500</v>
      </c>
      <c r="J9" s="1"/>
      <c r="K9" s="1"/>
      <c r="L9" s="1"/>
      <c r="M9" s="1"/>
      <c r="N9" s="41"/>
      <c r="O9" s="3"/>
    </row>
    <row r="10" spans="1:15" ht="24.95" customHeight="1">
      <c r="A10" s="18">
        <f>'FP PiP 1'!A12</f>
        <v>3221</v>
      </c>
      <c r="B10" s="125">
        <v>9739.8799999999992</v>
      </c>
      <c r="C10" s="11"/>
      <c r="D10" s="11"/>
      <c r="E10" s="11"/>
      <c r="F10" s="11"/>
      <c r="G10" s="40"/>
      <c r="H10" s="20"/>
      <c r="I10" s="130">
        <v>10000</v>
      </c>
      <c r="J10" s="1"/>
      <c r="K10" s="1"/>
      <c r="L10" s="1"/>
      <c r="M10" s="1"/>
      <c r="N10" s="41"/>
      <c r="O10" s="3"/>
    </row>
    <row r="11" spans="1:15" ht="24.95" customHeight="1">
      <c r="A11" s="18">
        <f>'FP PiP 1'!A13</f>
        <v>3222</v>
      </c>
      <c r="B11" s="125">
        <v>9000</v>
      </c>
      <c r="C11" s="11"/>
      <c r="D11" s="11"/>
      <c r="E11" s="11"/>
      <c r="F11" s="11"/>
      <c r="G11" s="40"/>
      <c r="H11" s="20"/>
      <c r="I11" s="130">
        <v>10000</v>
      </c>
      <c r="J11" s="1"/>
      <c r="K11" s="1"/>
      <c r="L11" s="1"/>
      <c r="M11" s="1"/>
      <c r="N11" s="41"/>
      <c r="O11" s="3"/>
    </row>
    <row r="12" spans="1:15" ht="24.95" customHeight="1">
      <c r="A12" s="18">
        <f>'FP PiP 1'!A14</f>
        <v>3223</v>
      </c>
      <c r="B12" s="125">
        <v>73000</v>
      </c>
      <c r="C12" s="11"/>
      <c r="D12" s="11"/>
      <c r="E12" s="11"/>
      <c r="F12" s="11"/>
      <c r="G12" s="40"/>
      <c r="H12" s="20"/>
      <c r="I12" s="130">
        <v>80000</v>
      </c>
      <c r="J12" s="1"/>
      <c r="K12" s="1"/>
      <c r="L12" s="1"/>
      <c r="M12" s="1"/>
      <c r="N12" s="41"/>
      <c r="O12" s="3"/>
    </row>
    <row r="13" spans="1:15" ht="24.95" customHeight="1">
      <c r="A13" s="18">
        <f>'FP PiP 1'!A15</f>
        <v>3224</v>
      </c>
      <c r="B13" s="125">
        <v>15000</v>
      </c>
      <c r="C13" s="11"/>
      <c r="D13" s="11"/>
      <c r="E13" s="11"/>
      <c r="F13" s="11"/>
      <c r="G13" s="40"/>
      <c r="H13" s="20"/>
      <c r="I13" s="130">
        <v>20000</v>
      </c>
      <c r="J13" s="1"/>
      <c r="K13" s="1"/>
      <c r="L13" s="1"/>
      <c r="M13" s="1"/>
      <c r="N13" s="41"/>
      <c r="O13" s="3"/>
    </row>
    <row r="14" spans="1:15" ht="24.95" customHeight="1">
      <c r="A14" s="18">
        <f>'FP PiP 1'!A16</f>
        <v>3225</v>
      </c>
      <c r="B14" s="125">
        <v>10000</v>
      </c>
      <c r="C14" s="1"/>
      <c r="D14" s="1"/>
      <c r="E14" s="1"/>
      <c r="F14" s="1"/>
      <c r="G14" s="41"/>
      <c r="H14" s="3"/>
      <c r="I14" s="130">
        <v>12000</v>
      </c>
      <c r="J14" s="1"/>
      <c r="K14" s="1"/>
      <c r="L14" s="1"/>
      <c r="M14" s="1"/>
      <c r="N14" s="41"/>
      <c r="O14" s="3"/>
    </row>
    <row r="15" spans="1:15" ht="24.95" customHeight="1">
      <c r="A15" s="18">
        <f>'FP PiP 1'!A17</f>
        <v>3227</v>
      </c>
      <c r="B15" s="125">
        <v>2750</v>
      </c>
      <c r="C15" s="1"/>
      <c r="D15" s="1"/>
      <c r="E15" s="1"/>
      <c r="F15" s="1"/>
      <c r="G15" s="41"/>
      <c r="H15" s="3"/>
      <c r="I15" s="130">
        <v>3000</v>
      </c>
      <c r="J15" s="1"/>
      <c r="K15" s="1"/>
      <c r="L15" s="1"/>
      <c r="M15" s="1"/>
      <c r="N15" s="41"/>
      <c r="O15" s="3"/>
    </row>
    <row r="16" spans="1:15" ht="24.95" customHeight="1">
      <c r="A16" s="18">
        <f>'FP PiP 1'!A18</f>
        <v>3231</v>
      </c>
      <c r="B16" s="125">
        <v>12000</v>
      </c>
      <c r="C16" s="1"/>
      <c r="D16" s="1"/>
      <c r="E16" s="1"/>
      <c r="F16" s="1"/>
      <c r="G16" s="41"/>
      <c r="H16" s="3"/>
      <c r="I16" s="130">
        <v>13200</v>
      </c>
      <c r="J16" s="1"/>
      <c r="K16" s="1"/>
      <c r="L16" s="1"/>
      <c r="M16" s="1"/>
      <c r="N16" s="41"/>
      <c r="O16" s="3"/>
    </row>
    <row r="17" spans="1:15" ht="24.95" customHeight="1">
      <c r="A17" s="18">
        <f>'FP PiP 1'!A19</f>
        <v>3232</v>
      </c>
      <c r="B17" s="125">
        <v>15000</v>
      </c>
      <c r="C17" s="1"/>
      <c r="D17" s="1"/>
      <c r="E17" s="1"/>
      <c r="F17" s="1"/>
      <c r="G17" s="41"/>
      <c r="H17" s="3"/>
      <c r="I17" s="130">
        <v>20000</v>
      </c>
      <c r="J17" s="1"/>
      <c r="K17" s="1"/>
      <c r="L17" s="1"/>
      <c r="M17" s="1"/>
      <c r="N17" s="41"/>
      <c r="O17" s="3"/>
    </row>
    <row r="18" spans="1:15" ht="24.95" customHeight="1">
      <c r="A18" s="18">
        <v>3233</v>
      </c>
      <c r="B18" s="125">
        <v>0</v>
      </c>
      <c r="C18" s="1"/>
      <c r="D18" s="1"/>
      <c r="E18" s="1"/>
      <c r="F18" s="1"/>
      <c r="G18" s="41"/>
      <c r="H18" s="3"/>
      <c r="I18" s="130">
        <v>1800</v>
      </c>
      <c r="J18" s="1"/>
      <c r="K18" s="1"/>
      <c r="L18" s="1"/>
      <c r="M18" s="1"/>
      <c r="N18" s="41"/>
      <c r="O18" s="3"/>
    </row>
    <row r="19" spans="1:15" ht="24.95" customHeight="1">
      <c r="A19" s="18">
        <f>'FP PiP 1'!A20</f>
        <v>3234</v>
      </c>
      <c r="B19" s="125">
        <v>8360</v>
      </c>
      <c r="C19" s="1"/>
      <c r="D19" s="1"/>
      <c r="E19" s="1"/>
      <c r="F19" s="1"/>
      <c r="G19" s="41"/>
      <c r="H19" s="3"/>
      <c r="I19" s="130">
        <v>9120</v>
      </c>
      <c r="J19" s="1"/>
      <c r="K19" s="1"/>
      <c r="L19" s="1"/>
      <c r="M19" s="1"/>
      <c r="N19" s="41"/>
      <c r="O19" s="3"/>
    </row>
    <row r="20" spans="1:15" ht="24.95" customHeight="1">
      <c r="A20" s="18">
        <f>'FP PiP 1'!A21</f>
        <v>3235</v>
      </c>
      <c r="B20" s="125">
        <v>180000</v>
      </c>
      <c r="C20" s="1"/>
      <c r="D20" s="1"/>
      <c r="E20" s="1"/>
      <c r="F20" s="1"/>
      <c r="G20" s="41"/>
      <c r="H20" s="3"/>
      <c r="I20" s="130">
        <v>200000</v>
      </c>
      <c r="J20" s="1"/>
      <c r="K20" s="1"/>
      <c r="L20" s="1"/>
      <c r="M20" s="1"/>
      <c r="N20" s="41"/>
      <c r="O20" s="3"/>
    </row>
    <row r="21" spans="1:15" ht="24.95" customHeight="1">
      <c r="A21" s="18">
        <f>'FP PiP 1'!A22</f>
        <v>3236</v>
      </c>
      <c r="B21" s="125">
        <v>2000</v>
      </c>
      <c r="C21" s="1"/>
      <c r="D21" s="1"/>
      <c r="E21" s="1"/>
      <c r="F21" s="1"/>
      <c r="G21" s="41"/>
      <c r="H21" s="3"/>
      <c r="I21" s="130">
        <v>2400</v>
      </c>
      <c r="J21" s="1"/>
      <c r="K21" s="1"/>
      <c r="L21" s="1"/>
      <c r="M21" s="1"/>
      <c r="N21" s="41"/>
      <c r="O21" s="3"/>
    </row>
    <row r="22" spans="1:15" ht="24.95" customHeight="1">
      <c r="A22" s="18">
        <f>'FP PiP 1'!A23</f>
        <v>3237</v>
      </c>
      <c r="B22" s="125">
        <v>0</v>
      </c>
      <c r="C22" s="1"/>
      <c r="D22" s="1"/>
      <c r="E22" s="1"/>
      <c r="F22" s="1"/>
      <c r="G22" s="41"/>
      <c r="H22" s="3"/>
      <c r="I22" s="130">
        <v>0</v>
      </c>
      <c r="J22" s="1"/>
      <c r="K22" s="1"/>
      <c r="L22" s="1"/>
      <c r="M22" s="1"/>
      <c r="N22" s="41"/>
      <c r="O22" s="3"/>
    </row>
    <row r="23" spans="1:15" ht="24.95" customHeight="1">
      <c r="A23" s="18">
        <f>'FP PiP 1'!A24</f>
        <v>3238</v>
      </c>
      <c r="B23" s="125">
        <v>14300</v>
      </c>
      <c r="C23" s="1"/>
      <c r="D23" s="1"/>
      <c r="E23" s="1"/>
      <c r="F23" s="1"/>
      <c r="G23" s="41"/>
      <c r="H23" s="3"/>
      <c r="I23" s="130">
        <v>15600</v>
      </c>
      <c r="J23" s="1"/>
      <c r="K23" s="1"/>
      <c r="L23" s="1"/>
      <c r="M23" s="1"/>
      <c r="N23" s="41"/>
      <c r="O23" s="3"/>
    </row>
    <row r="24" spans="1:15" ht="24.95" customHeight="1">
      <c r="A24" s="18">
        <f>'FP PiP 1'!A25</f>
        <v>3239</v>
      </c>
      <c r="B24" s="125">
        <v>1100</v>
      </c>
      <c r="C24" s="1"/>
      <c r="D24" s="1"/>
      <c r="E24" s="1"/>
      <c r="F24" s="1"/>
      <c r="G24" s="41"/>
      <c r="H24" s="3"/>
      <c r="I24" s="130">
        <v>1200</v>
      </c>
      <c r="J24" s="1"/>
      <c r="K24" s="1"/>
      <c r="L24" s="1"/>
      <c r="M24" s="1"/>
      <c r="N24" s="41"/>
      <c r="O24" s="3"/>
    </row>
    <row r="25" spans="1:15" ht="24.95" customHeight="1">
      <c r="A25" s="18">
        <f>'FP PiP 1'!A26</f>
        <v>3292</v>
      </c>
      <c r="B25" s="125">
        <v>4000</v>
      </c>
      <c r="C25" s="1"/>
      <c r="D25" s="1"/>
      <c r="E25" s="1"/>
      <c r="F25" s="1"/>
      <c r="G25" s="41"/>
      <c r="H25" s="3"/>
      <c r="I25" s="130">
        <v>4500</v>
      </c>
      <c r="J25" s="1"/>
      <c r="K25" s="1"/>
      <c r="L25" s="1"/>
      <c r="M25" s="1"/>
      <c r="N25" s="41"/>
      <c r="O25" s="3"/>
    </row>
    <row r="26" spans="1:15" ht="24.95" customHeight="1">
      <c r="A26" s="18">
        <f>'FP PiP 1'!A27</f>
        <v>3293</v>
      </c>
      <c r="B26" s="125">
        <v>2500</v>
      </c>
      <c r="C26" s="1"/>
      <c r="D26" s="1"/>
      <c r="E26" s="1"/>
      <c r="F26" s="1"/>
      <c r="G26" s="41"/>
      <c r="H26" s="3"/>
      <c r="I26" s="130">
        <v>2800</v>
      </c>
      <c r="J26" s="1"/>
      <c r="K26" s="1"/>
      <c r="L26" s="1"/>
      <c r="M26" s="1"/>
      <c r="N26" s="41"/>
      <c r="O26" s="3"/>
    </row>
    <row r="27" spans="1:15" ht="24.95" customHeight="1">
      <c r="A27" s="18">
        <f>'FP PiP 1'!A28</f>
        <v>3294</v>
      </c>
      <c r="B27" s="125">
        <v>1500</v>
      </c>
      <c r="C27" s="1"/>
      <c r="D27" s="1"/>
      <c r="E27" s="1"/>
      <c r="F27" s="1"/>
      <c r="G27" s="41"/>
      <c r="H27" s="3"/>
      <c r="I27" s="130">
        <v>1800</v>
      </c>
      <c r="J27" s="1"/>
      <c r="K27" s="1"/>
      <c r="L27" s="1"/>
      <c r="M27" s="1"/>
      <c r="N27" s="41"/>
      <c r="O27" s="3"/>
    </row>
    <row r="28" spans="1:15" ht="24.95" customHeight="1">
      <c r="A28" s="18">
        <f>'FP PiP 1'!A29</f>
        <v>3295</v>
      </c>
      <c r="B28" s="126">
        <v>1500</v>
      </c>
      <c r="C28" s="121"/>
      <c r="D28" s="121"/>
      <c r="E28" s="121"/>
      <c r="F28" s="121"/>
      <c r="G28" s="122"/>
      <c r="H28" s="123"/>
      <c r="I28" s="131">
        <v>1000</v>
      </c>
      <c r="J28" s="121"/>
      <c r="K28" s="121"/>
      <c r="L28" s="121"/>
      <c r="M28" s="121"/>
      <c r="N28" s="122"/>
      <c r="O28" s="123"/>
    </row>
    <row r="29" spans="1:15" ht="24.95" customHeight="1">
      <c r="A29" s="18">
        <f>'FP PiP 1'!A30</f>
        <v>3299</v>
      </c>
      <c r="B29" s="126">
        <v>1100</v>
      </c>
      <c r="C29" s="121"/>
      <c r="D29" s="121">
        <v>73500</v>
      </c>
      <c r="E29" s="121"/>
      <c r="F29" s="121"/>
      <c r="G29" s="122"/>
      <c r="H29" s="123"/>
      <c r="I29" s="131">
        <v>1200</v>
      </c>
      <c r="J29" s="121"/>
      <c r="K29" s="121">
        <v>130000</v>
      </c>
      <c r="L29" s="121"/>
      <c r="M29" s="121"/>
      <c r="N29" s="122"/>
      <c r="O29" s="123"/>
    </row>
    <row r="30" spans="1:15" ht="24.95" customHeight="1">
      <c r="A30" s="18">
        <v>3431</v>
      </c>
      <c r="B30" s="126">
        <v>150</v>
      </c>
      <c r="C30" s="121"/>
      <c r="D30" s="121"/>
      <c r="E30" s="121"/>
      <c r="F30" s="121"/>
      <c r="G30" s="122"/>
      <c r="H30" s="123"/>
      <c r="I30" s="131"/>
      <c r="J30" s="121"/>
      <c r="K30" s="121"/>
      <c r="L30" s="121"/>
      <c r="M30" s="121"/>
      <c r="N30" s="122"/>
      <c r="O30" s="123"/>
    </row>
    <row r="31" spans="1:15" ht="24.95" customHeight="1" thickBot="1">
      <c r="A31" s="18">
        <v>421</v>
      </c>
      <c r="B31" s="127"/>
      <c r="C31" s="14"/>
      <c r="D31" s="14"/>
      <c r="E31" s="14"/>
      <c r="F31" s="14"/>
      <c r="G31" s="42"/>
      <c r="H31" s="133">
        <v>7000000</v>
      </c>
      <c r="I31" s="132">
        <v>200</v>
      </c>
      <c r="J31" s="14"/>
      <c r="K31" s="14"/>
      <c r="L31" s="14"/>
      <c r="M31" s="14"/>
      <c r="N31" s="42"/>
      <c r="O31" s="15">
        <v>600000</v>
      </c>
    </row>
    <row r="32" spans="1:15" ht="24.95" customHeight="1" thickBot="1">
      <c r="A32" s="2" t="s">
        <v>2</v>
      </c>
      <c r="B32" s="128">
        <f>SUM(B8:B31)</f>
        <v>376199.88</v>
      </c>
      <c r="C32" s="128">
        <f t="shared" ref="C32:H32" si="0">SUM(C8:C31)</f>
        <v>0</v>
      </c>
      <c r="D32" s="128">
        <f t="shared" si="0"/>
        <v>73500</v>
      </c>
      <c r="E32" s="128">
        <f t="shared" si="0"/>
        <v>0</v>
      </c>
      <c r="F32" s="128">
        <f t="shared" si="0"/>
        <v>0</v>
      </c>
      <c r="G32" s="128">
        <f t="shared" si="0"/>
        <v>0</v>
      </c>
      <c r="H32" s="128">
        <f t="shared" si="0"/>
        <v>7000000</v>
      </c>
      <c r="I32" s="128">
        <f>SUM(I8:I31)</f>
        <v>424320</v>
      </c>
      <c r="J32" s="128">
        <f t="shared" ref="J32:O32" si="1">SUM(J8:J31)</f>
        <v>0</v>
      </c>
      <c r="K32" s="134">
        <f t="shared" si="1"/>
        <v>130000</v>
      </c>
      <c r="L32" s="128">
        <f t="shared" si="1"/>
        <v>0</v>
      </c>
      <c r="M32" s="128">
        <f t="shared" si="1"/>
        <v>0</v>
      </c>
      <c r="N32" s="128">
        <f t="shared" si="1"/>
        <v>0</v>
      </c>
      <c r="O32" s="128">
        <f t="shared" si="1"/>
        <v>600000</v>
      </c>
    </row>
    <row r="33" spans="1:15" ht="24.95" customHeight="1" thickBot="1">
      <c r="A33" s="2" t="s">
        <v>40</v>
      </c>
      <c r="B33" s="170">
        <f>B32+C32+D32+E32+F32+G32+H32</f>
        <v>7449699.8799999999</v>
      </c>
      <c r="C33" s="171"/>
      <c r="D33" s="171"/>
      <c r="E33" s="171"/>
      <c r="F33" s="171"/>
      <c r="G33" s="171"/>
      <c r="H33" s="172"/>
      <c r="I33" s="170">
        <f>I32+J32+K32+L32+M32+N32+O32</f>
        <v>1154320</v>
      </c>
      <c r="J33" s="171"/>
      <c r="K33" s="171"/>
      <c r="L33" s="171"/>
      <c r="M33" s="171"/>
      <c r="N33" s="171"/>
      <c r="O33" s="172"/>
    </row>
    <row r="35" spans="1:15" ht="15.75">
      <c r="A35" s="4"/>
      <c r="B35" s="5"/>
      <c r="C35" s="5"/>
      <c r="D35" s="5"/>
      <c r="E35" s="5"/>
      <c r="F35" s="5"/>
      <c r="G35" s="46"/>
      <c r="H35" s="46"/>
      <c r="I35" s="46"/>
    </row>
    <row r="36" spans="1:15" ht="15">
      <c r="A36" s="44"/>
      <c r="B36" s="5"/>
      <c r="C36" s="5"/>
      <c r="D36" s="5"/>
      <c r="E36" s="5"/>
      <c r="F36" s="5"/>
      <c r="G36" s="5"/>
      <c r="H36" s="5"/>
    </row>
    <row r="37" spans="1:15" ht="33.7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ht="15">
      <c r="A38" s="44"/>
      <c r="B38" s="5"/>
      <c r="C38" s="5"/>
      <c r="D38" s="5"/>
      <c r="E38" s="5"/>
      <c r="F38" s="5"/>
      <c r="G38" s="5"/>
      <c r="H38" s="5"/>
    </row>
  </sheetData>
  <mergeCells count="21">
    <mergeCell ref="O6:O7"/>
    <mergeCell ref="I33:O33"/>
    <mergeCell ref="K6:K7"/>
    <mergeCell ref="N6:N7"/>
    <mergeCell ref="I6:I7"/>
    <mergeCell ref="M6:M7"/>
    <mergeCell ref="B33:H33"/>
    <mergeCell ref="J6:J7"/>
    <mergeCell ref="H6:H7"/>
    <mergeCell ref="F6:F7"/>
    <mergeCell ref="G6:G7"/>
    <mergeCell ref="A2:O2"/>
    <mergeCell ref="A3:O3"/>
    <mergeCell ref="I5:O5"/>
    <mergeCell ref="B5:H5"/>
    <mergeCell ref="E6:E7"/>
    <mergeCell ref="A37:O37"/>
    <mergeCell ref="B6:B7"/>
    <mergeCell ref="L6:L7"/>
    <mergeCell ref="C6:C7"/>
    <mergeCell ref="D6:D7"/>
  </mergeCells>
  <phoneticPr fontId="0" type="noConversion"/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topLeftCell="A14" zoomScale="75" zoomScaleNormal="100" workbookViewId="0">
      <selection activeCell="C44" sqref="C44"/>
    </sheetView>
  </sheetViews>
  <sheetFormatPr defaultRowHeight="14.25"/>
  <cols>
    <col min="1" max="1" width="12" style="107" customWidth="1"/>
    <col min="2" max="2" width="27.85546875" style="108" customWidth="1"/>
    <col min="3" max="3" width="16.7109375" style="51" customWidth="1"/>
    <col min="4" max="4" width="16.7109375" style="56" customWidth="1"/>
    <col min="5" max="12" width="16.7109375" style="51" customWidth="1"/>
    <col min="13" max="13" width="16.7109375" style="51" hidden="1" customWidth="1"/>
    <col min="14" max="14" width="16.42578125" style="51" hidden="1" customWidth="1"/>
    <col min="15" max="15" width="10.42578125" style="51" customWidth="1"/>
    <col min="16" max="16384" width="9.140625" style="51"/>
  </cols>
  <sheetData>
    <row r="1" spans="1:15" ht="24.75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50" t="s">
        <v>24</v>
      </c>
      <c r="M1" s="49"/>
      <c r="N1" s="49"/>
      <c r="O1" s="49"/>
    </row>
    <row r="2" spans="1:15" ht="20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8" customHeight="1">
      <c r="A3" s="52" t="s">
        <v>47</v>
      </c>
      <c r="B3" s="53"/>
      <c r="C3" s="53"/>
      <c r="D3" s="54"/>
    </row>
    <row r="4" spans="1:15" ht="15" customHeight="1">
      <c r="A4" s="55" t="s">
        <v>8</v>
      </c>
      <c r="B4" s="51"/>
    </row>
    <row r="5" spans="1:15" ht="16.5" customHeight="1">
      <c r="A5" s="47"/>
      <c r="B5" s="51"/>
    </row>
    <row r="6" spans="1:15" ht="40.5" customHeight="1" thickBot="1">
      <c r="A6" s="57" t="s">
        <v>9</v>
      </c>
      <c r="B6" s="58"/>
      <c r="C6" s="59"/>
      <c r="D6" s="60" t="s">
        <v>41</v>
      </c>
      <c r="E6" s="60" t="s">
        <v>42</v>
      </c>
      <c r="F6" s="60" t="s">
        <v>43</v>
      </c>
    </row>
    <row r="7" spans="1:15" ht="8.25" customHeight="1" thickTop="1">
      <c r="A7" s="61"/>
      <c r="B7" s="62"/>
      <c r="C7" s="63"/>
      <c r="D7" s="64"/>
      <c r="E7" s="65"/>
      <c r="F7" s="65"/>
    </row>
    <row r="8" spans="1:15" ht="15">
      <c r="A8" s="179" t="s">
        <v>4</v>
      </c>
      <c r="B8" s="179"/>
      <c r="C8" s="179"/>
      <c r="D8" s="66">
        <f>'FP PiP 1'!B33</f>
        <v>352108.93</v>
      </c>
      <c r="E8" s="66">
        <f xml:space="preserve"> 'FP PiP 2'!B32</f>
        <v>376199.88</v>
      </c>
      <c r="F8" s="66">
        <f>'FP PiP 2'!I32</f>
        <v>424320</v>
      </c>
    </row>
    <row r="9" spans="1:15" ht="32.25" customHeight="1">
      <c r="A9" s="178" t="s">
        <v>27</v>
      </c>
      <c r="B9" s="178"/>
      <c r="C9" s="178"/>
      <c r="D9" s="66"/>
      <c r="E9" s="66"/>
      <c r="F9" s="66"/>
    </row>
    <row r="10" spans="1:15" ht="15">
      <c r="A10" s="179" t="s">
        <v>6</v>
      </c>
      <c r="B10" s="179"/>
      <c r="C10" s="179"/>
      <c r="D10" s="66">
        <f>'FP PiP 1'!D33</f>
        <v>112000</v>
      </c>
      <c r="E10" s="66">
        <f>'FP PiP 2'!D32</f>
        <v>73500</v>
      </c>
      <c r="F10" s="66">
        <f>'FP PiP 2'!K32</f>
        <v>130000</v>
      </c>
    </row>
    <row r="11" spans="1:15" ht="15">
      <c r="A11" s="179" t="s">
        <v>7</v>
      </c>
      <c r="B11" s="179"/>
      <c r="C11" s="179"/>
      <c r="D11" s="66"/>
      <c r="E11" s="66"/>
      <c r="F11" s="66"/>
    </row>
    <row r="12" spans="1:15" ht="15">
      <c r="A12" s="179" t="s">
        <v>10</v>
      </c>
      <c r="B12" s="179"/>
      <c r="C12" s="179"/>
      <c r="D12" s="66"/>
      <c r="E12" s="66"/>
      <c r="F12" s="66"/>
    </row>
    <row r="13" spans="1:15" ht="31.5" customHeight="1">
      <c r="A13" s="178" t="s">
        <v>25</v>
      </c>
      <c r="B13" s="178"/>
      <c r="C13" s="178"/>
      <c r="D13" s="66"/>
      <c r="E13" s="66"/>
      <c r="F13" s="66"/>
    </row>
    <row r="14" spans="1:15" ht="15">
      <c r="A14" s="179" t="s">
        <v>26</v>
      </c>
      <c r="B14" s="179"/>
      <c r="C14" s="179"/>
      <c r="D14" s="66">
        <f>'FP PiP 1'!H33</f>
        <v>1050000</v>
      </c>
      <c r="E14" s="66">
        <f>'FP PiP 2'!H32</f>
        <v>7000000</v>
      </c>
      <c r="F14" s="66">
        <f>'FP PiP 2'!O32</f>
        <v>600000</v>
      </c>
    </row>
    <row r="15" spans="1:15" ht="6.75" customHeight="1">
      <c r="A15" s="67"/>
      <c r="B15" s="68"/>
      <c r="C15" s="69"/>
      <c r="D15" s="69"/>
      <c r="E15" s="69"/>
      <c r="F15" s="69"/>
    </row>
    <row r="16" spans="1:15" ht="15.75" thickBot="1">
      <c r="A16" s="70" t="s">
        <v>11</v>
      </c>
      <c r="B16" s="71"/>
      <c r="C16" s="72"/>
      <c r="D16" s="72">
        <f>D8+D9+D10+D11+D12+D13+D14</f>
        <v>1514108.93</v>
      </c>
      <c r="E16" s="72">
        <f>E8+E9+E10+E11+E12+E13+E14</f>
        <v>7449699.8799999999</v>
      </c>
      <c r="F16" s="72">
        <f>F8+F9+F10+F11+F12+F13+F14</f>
        <v>1154320</v>
      </c>
    </row>
    <row r="17" spans="1:14" ht="15.75" thickTop="1">
      <c r="A17" s="109" t="s">
        <v>12</v>
      </c>
      <c r="B17" s="73"/>
      <c r="D17" s="74"/>
      <c r="E17" s="75"/>
    </row>
    <row r="18" spans="1:14" ht="15">
      <c r="A18" s="110" t="s">
        <v>13</v>
      </c>
      <c r="B18" s="76"/>
      <c r="C18" s="76"/>
      <c r="D18" s="76"/>
      <c r="E18" s="77"/>
      <c r="F18" s="76"/>
      <c r="G18" s="76"/>
      <c r="H18" s="76"/>
      <c r="I18" s="76"/>
      <c r="J18" s="76"/>
    </row>
    <row r="19" spans="1:14" ht="15">
      <c r="A19" s="111" t="s">
        <v>14</v>
      </c>
      <c r="B19" s="47"/>
      <c r="D19" s="75"/>
      <c r="E19" s="78"/>
    </row>
    <row r="20" spans="1:14" ht="15">
      <c r="A20" s="79"/>
      <c r="B20" s="79"/>
      <c r="C20" s="79"/>
      <c r="D20" s="80"/>
      <c r="E20" s="79"/>
      <c r="F20" s="79"/>
      <c r="G20" s="79"/>
      <c r="H20" s="79"/>
      <c r="I20" s="79"/>
      <c r="J20" s="79"/>
      <c r="K20" s="79"/>
      <c r="L20" s="81" t="s">
        <v>1</v>
      </c>
    </row>
    <row r="21" spans="1:14" ht="8.25" customHeight="1">
      <c r="A21" s="82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</row>
    <row r="22" spans="1:14" ht="9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L22" s="84"/>
      <c r="M22" s="82"/>
      <c r="N22" s="82"/>
    </row>
    <row r="23" spans="1:14" s="56" customFormat="1" ht="90">
      <c r="A23" s="85" t="s">
        <v>32</v>
      </c>
      <c r="B23" s="85" t="s">
        <v>15</v>
      </c>
      <c r="C23" s="86" t="s">
        <v>44</v>
      </c>
      <c r="D23" s="86" t="s">
        <v>4</v>
      </c>
      <c r="E23" s="86" t="s">
        <v>5</v>
      </c>
      <c r="F23" s="86" t="s">
        <v>6</v>
      </c>
      <c r="G23" s="86" t="s">
        <v>7</v>
      </c>
      <c r="H23" s="86" t="s">
        <v>10</v>
      </c>
      <c r="I23" s="86" t="s">
        <v>33</v>
      </c>
      <c r="J23" s="136" t="s">
        <v>26</v>
      </c>
      <c r="K23" s="142" t="s">
        <v>45</v>
      </c>
      <c r="L23" s="142" t="s">
        <v>46</v>
      </c>
      <c r="M23" s="87" t="s">
        <v>16</v>
      </c>
      <c r="N23" s="87" t="s">
        <v>17</v>
      </c>
    </row>
    <row r="24" spans="1:14" ht="14.25" customHeight="1">
      <c r="A24" s="88">
        <v>31</v>
      </c>
      <c r="B24" s="88"/>
      <c r="C24" s="89">
        <f>SUM(C25:C27)</f>
        <v>0</v>
      </c>
      <c r="D24" s="89">
        <f t="shared" ref="D24:L24" si="0">SUM(D25:D28)</f>
        <v>0</v>
      </c>
      <c r="E24" s="89">
        <f t="shared" si="0"/>
        <v>0</v>
      </c>
      <c r="F24" s="89">
        <f t="shared" si="0"/>
        <v>0</v>
      </c>
      <c r="G24" s="89">
        <f t="shared" si="0"/>
        <v>0</v>
      </c>
      <c r="H24" s="89">
        <f t="shared" si="0"/>
        <v>0</v>
      </c>
      <c r="I24" s="89">
        <f t="shared" si="0"/>
        <v>0</v>
      </c>
      <c r="J24" s="137">
        <f t="shared" si="0"/>
        <v>0</v>
      </c>
      <c r="K24" s="143">
        <f t="shared" si="0"/>
        <v>0</v>
      </c>
      <c r="L24" s="143">
        <f t="shared" si="0"/>
        <v>0</v>
      </c>
      <c r="M24" s="90">
        <f>SUM(M25:M29)</f>
        <v>0</v>
      </c>
      <c r="N24" s="90">
        <f>SUM(N25:N29)</f>
        <v>0</v>
      </c>
    </row>
    <row r="25" spans="1:14" ht="14.25" customHeight="1">
      <c r="A25" s="91">
        <v>311</v>
      </c>
      <c r="B25" s="92"/>
      <c r="C25" s="93"/>
      <c r="D25" s="93"/>
      <c r="E25" s="93"/>
      <c r="F25" s="93"/>
      <c r="G25" s="93"/>
      <c r="H25" s="93"/>
      <c r="I25" s="93"/>
      <c r="J25" s="138"/>
      <c r="K25" s="144"/>
      <c r="L25" s="144"/>
      <c r="M25" s="51">
        <v>0</v>
      </c>
      <c r="N25" s="51">
        <v>0</v>
      </c>
    </row>
    <row r="26" spans="1:14" ht="14.25" customHeight="1">
      <c r="A26" s="91" t="s">
        <v>18</v>
      </c>
      <c r="B26" s="94"/>
      <c r="C26" s="93"/>
      <c r="D26" s="93"/>
      <c r="E26" s="93"/>
      <c r="F26" s="93"/>
      <c r="G26" s="93"/>
      <c r="H26" s="93"/>
      <c r="I26" s="93"/>
      <c r="J26" s="138"/>
      <c r="K26" s="144"/>
      <c r="L26" s="144"/>
      <c r="M26" s="51">
        <v>0</v>
      </c>
      <c r="N26" s="51">
        <v>0</v>
      </c>
    </row>
    <row r="27" spans="1:14" ht="14.25" customHeight="1">
      <c r="A27" s="91" t="s">
        <v>18</v>
      </c>
      <c r="B27" s="92"/>
      <c r="C27" s="93"/>
      <c r="D27" s="93"/>
      <c r="E27" s="93"/>
      <c r="F27" s="93"/>
      <c r="G27" s="93"/>
      <c r="H27" s="93"/>
      <c r="I27" s="93"/>
      <c r="J27" s="138"/>
      <c r="K27" s="144"/>
      <c r="L27" s="144"/>
      <c r="M27" s="51">
        <v>0</v>
      </c>
      <c r="N27" s="51">
        <v>0</v>
      </c>
    </row>
    <row r="28" spans="1:14" ht="14.25" customHeight="1">
      <c r="A28" s="91"/>
      <c r="B28" s="95"/>
      <c r="C28" s="93"/>
      <c r="D28" s="93"/>
      <c r="E28" s="93"/>
      <c r="F28" s="93"/>
      <c r="G28" s="93"/>
      <c r="H28" s="93"/>
      <c r="I28" s="93"/>
      <c r="J28" s="138"/>
      <c r="K28" s="144"/>
      <c r="L28" s="144"/>
      <c r="M28" s="51">
        <v>0</v>
      </c>
      <c r="N28" s="51">
        <v>0</v>
      </c>
    </row>
    <row r="29" spans="1:14" ht="14.25" customHeight="1">
      <c r="A29" s="96">
        <v>32</v>
      </c>
      <c r="B29" s="97" t="s">
        <v>48</v>
      </c>
      <c r="C29" s="98">
        <f t="shared" ref="C29:L29" si="1">SUM(C30:C34)</f>
        <v>352009</v>
      </c>
      <c r="D29" s="98">
        <f t="shared" si="1"/>
        <v>0</v>
      </c>
      <c r="E29" s="98">
        <f t="shared" si="1"/>
        <v>0</v>
      </c>
      <c r="F29" s="98">
        <f t="shared" si="1"/>
        <v>112000</v>
      </c>
      <c r="G29" s="98">
        <f t="shared" si="1"/>
        <v>0</v>
      </c>
      <c r="H29" s="98">
        <f t="shared" si="1"/>
        <v>0</v>
      </c>
      <c r="I29" s="98">
        <f t="shared" si="1"/>
        <v>0</v>
      </c>
      <c r="J29" s="139">
        <f t="shared" si="1"/>
        <v>0</v>
      </c>
      <c r="K29" s="145">
        <f t="shared" si="1"/>
        <v>449550</v>
      </c>
      <c r="L29" s="145">
        <f t="shared" si="1"/>
        <v>554120</v>
      </c>
      <c r="M29" s="51">
        <v>0</v>
      </c>
      <c r="N29" s="51">
        <v>0</v>
      </c>
    </row>
    <row r="30" spans="1:14" ht="14.25" customHeight="1">
      <c r="A30" s="91">
        <v>321</v>
      </c>
      <c r="B30" s="92" t="s">
        <v>54</v>
      </c>
      <c r="C30" s="93">
        <v>13200</v>
      </c>
      <c r="D30" s="93"/>
      <c r="E30" s="93"/>
      <c r="F30" s="93"/>
      <c r="G30" s="93"/>
      <c r="H30" s="93"/>
      <c r="I30" s="93"/>
      <c r="J30" s="138"/>
      <c r="K30" s="144">
        <v>13200</v>
      </c>
      <c r="L30" s="144">
        <v>14500</v>
      </c>
      <c r="M30" s="90">
        <f>SUM(M32:M45)</f>
        <v>0</v>
      </c>
      <c r="N30" s="90">
        <f>SUM(N32:N45)</f>
        <v>0</v>
      </c>
    </row>
    <row r="31" spans="1:14" ht="14.25" customHeight="1">
      <c r="A31" s="91">
        <v>322</v>
      </c>
      <c r="B31" s="92" t="s">
        <v>49</v>
      </c>
      <c r="C31" s="93">
        <v>106572</v>
      </c>
      <c r="D31" s="93"/>
      <c r="E31" s="93"/>
      <c r="F31" s="93"/>
      <c r="G31" s="93"/>
      <c r="H31" s="93"/>
      <c r="I31" s="93"/>
      <c r="J31" s="138"/>
      <c r="K31" s="144">
        <v>119490</v>
      </c>
      <c r="L31" s="144">
        <v>135000</v>
      </c>
      <c r="M31" s="90"/>
      <c r="N31" s="90"/>
    </row>
    <row r="32" spans="1:14" ht="14.25" customHeight="1">
      <c r="A32" s="91">
        <v>323</v>
      </c>
      <c r="B32" s="92" t="s">
        <v>50</v>
      </c>
      <c r="C32" s="93">
        <v>224140</v>
      </c>
      <c r="D32" s="93"/>
      <c r="E32" s="93"/>
      <c r="F32" s="93"/>
      <c r="G32" s="93"/>
      <c r="H32" s="93"/>
      <c r="I32" s="93"/>
      <c r="J32" s="138"/>
      <c r="K32" s="144">
        <v>232760</v>
      </c>
      <c r="L32" s="144">
        <v>263320</v>
      </c>
      <c r="M32" s="51">
        <v>0</v>
      </c>
      <c r="N32" s="51">
        <v>0</v>
      </c>
    </row>
    <row r="33" spans="1:14" ht="14.25" customHeight="1">
      <c r="A33" s="91">
        <v>329</v>
      </c>
      <c r="B33" s="92" t="s">
        <v>51</v>
      </c>
      <c r="C33" s="93">
        <v>8097</v>
      </c>
      <c r="D33" s="93"/>
      <c r="E33" s="93"/>
      <c r="F33" s="93">
        <v>112000</v>
      </c>
      <c r="G33" s="93"/>
      <c r="H33" s="93"/>
      <c r="I33" s="93"/>
      <c r="J33" s="138"/>
      <c r="K33" s="144">
        <f>10600+73500</f>
        <v>84100</v>
      </c>
      <c r="L33" s="144">
        <f>11300+130000</f>
        <v>141300</v>
      </c>
      <c r="M33" s="51">
        <v>0</v>
      </c>
      <c r="N33" s="51">
        <v>0</v>
      </c>
    </row>
    <row r="34" spans="1:14" ht="14.25" customHeight="1">
      <c r="A34" s="91"/>
      <c r="B34" s="92"/>
      <c r="C34" s="93"/>
      <c r="D34" s="93"/>
      <c r="E34" s="93"/>
      <c r="F34" s="93"/>
      <c r="G34" s="93"/>
      <c r="H34" s="93"/>
      <c r="I34" s="93"/>
      <c r="J34" s="138"/>
      <c r="K34" s="144"/>
      <c r="L34" s="144"/>
      <c r="M34" s="51">
        <v>0</v>
      </c>
      <c r="N34" s="51">
        <v>0</v>
      </c>
    </row>
    <row r="35" spans="1:14" ht="14.25" customHeight="1">
      <c r="A35" s="96">
        <v>34</v>
      </c>
      <c r="B35" s="97" t="s">
        <v>52</v>
      </c>
      <c r="C35" s="98">
        <f t="shared" ref="C35:L35" si="2">C36</f>
        <v>100</v>
      </c>
      <c r="D35" s="98">
        <f t="shared" si="2"/>
        <v>0</v>
      </c>
      <c r="E35" s="98">
        <f t="shared" si="2"/>
        <v>0</v>
      </c>
      <c r="F35" s="98">
        <f t="shared" si="2"/>
        <v>0</v>
      </c>
      <c r="G35" s="98">
        <f t="shared" si="2"/>
        <v>0</v>
      </c>
      <c r="H35" s="98">
        <f t="shared" si="2"/>
        <v>0</v>
      </c>
      <c r="I35" s="98">
        <f t="shared" si="2"/>
        <v>0</v>
      </c>
      <c r="J35" s="139">
        <f t="shared" si="2"/>
        <v>0</v>
      </c>
      <c r="K35" s="145">
        <f t="shared" si="2"/>
        <v>150</v>
      </c>
      <c r="L35" s="145">
        <f t="shared" si="2"/>
        <v>200</v>
      </c>
      <c r="M35" s="51">
        <v>0</v>
      </c>
      <c r="N35" s="51">
        <v>0</v>
      </c>
    </row>
    <row r="36" spans="1:14" ht="14.25" customHeight="1">
      <c r="A36" s="91">
        <v>343</v>
      </c>
      <c r="B36" s="92" t="s">
        <v>53</v>
      </c>
      <c r="C36" s="93">
        <v>100</v>
      </c>
      <c r="D36" s="93"/>
      <c r="E36" s="93"/>
      <c r="F36" s="93"/>
      <c r="G36" s="93"/>
      <c r="H36" s="93"/>
      <c r="I36" s="93"/>
      <c r="J36" s="138"/>
      <c r="K36" s="144">
        <v>150</v>
      </c>
      <c r="L36" s="144">
        <v>200</v>
      </c>
      <c r="M36" s="51">
        <v>0</v>
      </c>
      <c r="N36" s="51">
        <v>0</v>
      </c>
    </row>
    <row r="37" spans="1:14" ht="14.25" customHeight="1">
      <c r="A37" s="91" t="s">
        <v>18</v>
      </c>
      <c r="B37" s="92"/>
      <c r="C37" s="93"/>
      <c r="D37" s="93"/>
      <c r="E37" s="93"/>
      <c r="F37" s="93"/>
      <c r="G37" s="93"/>
      <c r="H37" s="93"/>
      <c r="I37" s="93"/>
      <c r="J37" s="138"/>
      <c r="K37" s="144"/>
      <c r="L37" s="144"/>
      <c r="M37" s="51">
        <v>0</v>
      </c>
      <c r="N37" s="51">
        <v>0</v>
      </c>
    </row>
    <row r="38" spans="1:14" ht="14.25" customHeight="1">
      <c r="A38" s="91"/>
      <c r="B38" s="92"/>
      <c r="C38" s="93"/>
      <c r="D38" s="93"/>
      <c r="E38" s="93"/>
      <c r="F38" s="93"/>
      <c r="G38" s="93"/>
      <c r="H38" s="93"/>
      <c r="I38" s="93"/>
      <c r="J38" s="138"/>
      <c r="K38" s="144"/>
      <c r="L38" s="144"/>
      <c r="M38" s="51">
        <v>0</v>
      </c>
      <c r="N38" s="51">
        <v>0</v>
      </c>
    </row>
    <row r="39" spans="1:14" ht="14.25" customHeight="1">
      <c r="A39" s="96">
        <v>42</v>
      </c>
      <c r="B39" s="99" t="s">
        <v>55</v>
      </c>
      <c r="C39" s="98">
        <f t="shared" ref="C39:L39" si="3">C40</f>
        <v>0</v>
      </c>
      <c r="D39" s="98">
        <f t="shared" si="3"/>
        <v>0</v>
      </c>
      <c r="E39" s="98">
        <f t="shared" si="3"/>
        <v>0</v>
      </c>
      <c r="F39" s="98">
        <f t="shared" si="3"/>
        <v>0</v>
      </c>
      <c r="G39" s="98">
        <f t="shared" si="3"/>
        <v>0</v>
      </c>
      <c r="H39" s="98">
        <f t="shared" si="3"/>
        <v>0</v>
      </c>
      <c r="I39" s="98">
        <f t="shared" si="3"/>
        <v>0</v>
      </c>
      <c r="J39" s="139">
        <f t="shared" si="3"/>
        <v>1050000</v>
      </c>
      <c r="K39" s="145">
        <f t="shared" si="3"/>
        <v>7000000</v>
      </c>
      <c r="L39" s="145">
        <f t="shared" si="3"/>
        <v>600000</v>
      </c>
      <c r="M39" s="51">
        <v>0</v>
      </c>
      <c r="N39" s="51">
        <v>0</v>
      </c>
    </row>
    <row r="40" spans="1:14" ht="14.25" customHeight="1">
      <c r="A40" s="91">
        <v>421</v>
      </c>
      <c r="B40" s="95" t="s">
        <v>56</v>
      </c>
      <c r="C40" s="93"/>
      <c r="D40" s="93"/>
      <c r="E40" s="93"/>
      <c r="F40" s="93"/>
      <c r="G40" s="93"/>
      <c r="H40" s="93"/>
      <c r="I40" s="93"/>
      <c r="J40" s="138">
        <v>1050000</v>
      </c>
      <c r="K40" s="144">
        <v>7000000</v>
      </c>
      <c r="L40" s="144">
        <v>600000</v>
      </c>
      <c r="M40" s="51">
        <v>0</v>
      </c>
      <c r="N40" s="51">
        <v>0</v>
      </c>
    </row>
    <row r="41" spans="1:14" ht="14.25" customHeight="1">
      <c r="A41" s="91" t="s">
        <v>18</v>
      </c>
      <c r="B41" s="92"/>
      <c r="C41" s="93"/>
      <c r="D41" s="93"/>
      <c r="E41" s="93"/>
      <c r="F41" s="93"/>
      <c r="G41" s="93"/>
      <c r="H41" s="93"/>
      <c r="I41" s="93"/>
      <c r="J41" s="138"/>
      <c r="K41" s="144"/>
      <c r="L41" s="144"/>
      <c r="M41" s="51">
        <v>0</v>
      </c>
      <c r="N41" s="51">
        <v>0</v>
      </c>
    </row>
    <row r="42" spans="1:14" ht="14.25" customHeight="1">
      <c r="A42" s="96">
        <v>51</v>
      </c>
      <c r="B42" s="92"/>
      <c r="C42" s="98">
        <f t="shared" ref="C42:L42" si="4">C43</f>
        <v>0</v>
      </c>
      <c r="D42" s="98">
        <f t="shared" si="4"/>
        <v>0</v>
      </c>
      <c r="E42" s="98">
        <f t="shared" si="4"/>
        <v>0</v>
      </c>
      <c r="F42" s="98">
        <f t="shared" si="4"/>
        <v>0</v>
      </c>
      <c r="G42" s="98">
        <f t="shared" si="4"/>
        <v>0</v>
      </c>
      <c r="H42" s="98">
        <f t="shared" si="4"/>
        <v>0</v>
      </c>
      <c r="I42" s="98">
        <f t="shared" si="4"/>
        <v>0</v>
      </c>
      <c r="J42" s="139">
        <f t="shared" si="4"/>
        <v>0</v>
      </c>
      <c r="K42" s="145">
        <f t="shared" si="4"/>
        <v>0</v>
      </c>
      <c r="L42" s="145">
        <f t="shared" si="4"/>
        <v>0</v>
      </c>
      <c r="M42" s="51">
        <v>0</v>
      </c>
      <c r="N42" s="51">
        <v>0</v>
      </c>
    </row>
    <row r="43" spans="1:14" ht="14.25" customHeight="1">
      <c r="A43" s="100">
        <v>511</v>
      </c>
      <c r="B43" s="101"/>
      <c r="C43" s="102"/>
      <c r="D43" s="102"/>
      <c r="E43" s="102"/>
      <c r="F43" s="102"/>
      <c r="G43" s="102"/>
      <c r="H43" s="102"/>
      <c r="I43" s="102"/>
      <c r="J43" s="140"/>
      <c r="K43" s="146"/>
      <c r="L43" s="146"/>
      <c r="M43" s="51">
        <v>0</v>
      </c>
      <c r="N43" s="51">
        <v>0</v>
      </c>
    </row>
    <row r="44" spans="1:14" ht="14.25" customHeight="1">
      <c r="A44" s="103"/>
      <c r="B44" s="48" t="s">
        <v>19</v>
      </c>
      <c r="C44" s="104">
        <f t="shared" ref="C44:L44" si="5">C24+C29+C35</f>
        <v>352109</v>
      </c>
      <c r="D44" s="104">
        <f t="shared" si="5"/>
        <v>0</v>
      </c>
      <c r="E44" s="104">
        <f t="shared" si="5"/>
        <v>0</v>
      </c>
      <c r="F44" s="104">
        <f>F24+F29+F35+F39</f>
        <v>112000</v>
      </c>
      <c r="G44" s="104">
        <f t="shared" si="5"/>
        <v>0</v>
      </c>
      <c r="H44" s="104">
        <f t="shared" si="5"/>
        <v>0</v>
      </c>
      <c r="I44" s="104">
        <f t="shared" si="5"/>
        <v>0</v>
      </c>
      <c r="J44" s="141">
        <f>J24+J29+J35+J39</f>
        <v>1050000</v>
      </c>
      <c r="K44" s="147">
        <f t="shared" si="5"/>
        <v>449700</v>
      </c>
      <c r="L44" s="147">
        <f t="shared" si="5"/>
        <v>554320</v>
      </c>
      <c r="M44" s="51">
        <v>0</v>
      </c>
      <c r="N44" s="51">
        <v>0</v>
      </c>
    </row>
    <row r="45" spans="1:14" ht="14.25" customHeight="1">
      <c r="A45" s="105"/>
      <c r="B45" s="106" t="s">
        <v>20</v>
      </c>
      <c r="C45" s="175">
        <f>C44+D44+E44+F44+G44+H44+I44+J44</f>
        <v>1514109</v>
      </c>
      <c r="D45" s="176"/>
      <c r="E45" s="176"/>
      <c r="F45" s="176"/>
      <c r="G45" s="176"/>
      <c r="H45" s="176"/>
      <c r="I45" s="176"/>
      <c r="J45" s="177"/>
      <c r="K45" s="147">
        <f>K29+K35+K39+K42</f>
        <v>7449700</v>
      </c>
      <c r="L45" s="147">
        <f>L29+L35+L39+L42</f>
        <v>1154320</v>
      </c>
      <c r="M45" s="51">
        <v>0</v>
      </c>
      <c r="N45" s="51">
        <v>0</v>
      </c>
    </row>
    <row r="46" spans="1:14">
      <c r="F46" s="135"/>
    </row>
  </sheetData>
  <mergeCells count="9">
    <mergeCell ref="C45:J45"/>
    <mergeCell ref="A13:C13"/>
    <mergeCell ref="A14:C14"/>
    <mergeCell ref="A1:J1"/>
    <mergeCell ref="A8:C8"/>
    <mergeCell ref="A9:C9"/>
    <mergeCell ref="A10:C10"/>
    <mergeCell ref="A11:C11"/>
    <mergeCell ref="A12:C12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FP PiP 1</vt:lpstr>
      <vt:lpstr>FP PiP 2</vt:lpstr>
      <vt:lpstr>FP Ril</vt:lpstr>
      <vt:lpstr>'FP Ril'!Ispis_naslova</vt:lpstr>
      <vt:lpstr>'FP PiP 1'!Podrucje_ispisa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2011-08-29T14:33:12Z</cp:lastPrinted>
  <dcterms:created xsi:type="dcterms:W3CDTF">1996-10-14T23:33:28Z</dcterms:created>
  <dcterms:modified xsi:type="dcterms:W3CDTF">2015-04-30T07:18:21Z</dcterms:modified>
</cp:coreProperties>
</file>